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83" documentId="120_S{2AC9BD13-BADA-5192-A53E-5A8FF88502F6}" xr6:coauthVersionLast="47" xr6:coauthVersionMax="47" xr10:uidLastSave="{85FB0310-EBDE-4EEB-9CDF-C00661194E6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<sst xmlns="http://schemas.openxmlformats.org/spreadsheetml/2006/main" count="180294" uniqueCount="39130">
  <si>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</si>
  <si>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</si>
  <si>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</si>
  <si>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</si>
  <si>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</si>
  <si>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</si>
  <si>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</si>
  <si>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</si>
  <si>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</si>
  <si>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</si>
  <si>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</si>
  <si>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</si>
  <si>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</si>
  <si>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</si>
  <si>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</si>
  <si>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</si>
  <si>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</si>
  <si>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</si>
  <si>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</si>
  <si>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</si>
  <si>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</si>
  <si>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</si>
  <si>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</si>
  <si>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</si>
  <si>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</si>
  <si>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</si>
  <si>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</si>
  <si>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</si>
  <si>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</si>
  <si>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</si>
  <si>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</si>
  <si>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</si>
  <si>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</si>
  <si>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</si>
  <si>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</si>
  <si>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</si>
  <si>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</si>
  <si>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</si>
  <si>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</si>
  <si>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</si>
  <si>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</si>
  <si>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</si>
  <si>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</si>
  <si>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</si>
  <si>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</si>
  <si>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</si>
  <si>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</si>
  <si>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</si>
  <si>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</si>
  <si>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</si>
  <si>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</si>
  <si>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</si>
  <si>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</si>
  <si>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</si>
  <si>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</si>
  <si>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</si>
  <si>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</si>
  <si>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</si>
  <si>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</si>
  <si>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</si>
  <si>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</si>
  <si>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</si>
  <si>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</si>
  <si>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</si>
  <si>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</si>
  <si>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</si>
  <si>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</si>
  <si>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</si>
  <si>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</si>
  <si>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</si>
  <si>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</si>
  <si>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</si>
  <si>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</si>
  <si>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</si>
  <si>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</si>
  <si>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</si>
  <si>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</si>
  <si>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</si>
  <si>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</si>
  <si>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</si>
  <si>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</si>
  <si>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</si>
  <si>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</si>
  <si>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</si>
  <si>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</si>
  <si>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</si>
  <si>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</si>
  <si>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</si>
  <si>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</si>
  <si>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</si>
  <si>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</si>
  <si>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</si>
  <si>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</si>
  <si>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</si>
  <si>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</si>
  <si>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</si>
  <si>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</si>
  <si>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</si>
  <si>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</si>
  <si>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</si>
  <si>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</si>
  <si>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</si>
  <si>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</si>
  <si>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</si>
  <si>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</si>
  <si>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</si>
  <si>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</si>
  <si>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</si>
  <si>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</si>
  <si>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</si>
  <si>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</si>
  <si>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</si>
  <si>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</si>
  <si>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</si>
  <si>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</si>
  <si>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</si>
  <si>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</si>
  <si>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</si>
  <si>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</si>
  <si>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</si>
  <si>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</si>
  <si>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</si>
  <si>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</si>
  <si>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</si>
  <si>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</si>
  <si>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</si>
  <si>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</si>
  <si>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</si>
  <si>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</si>
  <si>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</si>
  <si>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</si>
  <si>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</si>
  <si>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</si>
  <si>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</si>
  <si>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</si>
  <si>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</si>
  <si>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</si>
  <si>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</si>
  <si>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</si>
  <si>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</si>
  <si>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</si>
  <si>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</si>
  <si>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</si>
  <si>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</si>
  <si>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</si>
  <si>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</si>
  <si>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</si>
  <si>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</si>
  <si>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</si>
  <si>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</si>
  <si>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</si>
  <si>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</si>
  <si>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</si>
  <si>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</si>
  <si>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</si>
  <si>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</si>
  <si>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</si>
  <si>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</si>
  <si>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</si>
  <si>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</si>
  <si>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</si>
  <si>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</si>
  <si>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</si>
  <si>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</si>
  <si>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</si>
  <si>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</si>
  <si>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</si>
  <si>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</si>
  <si>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</si>
  <si>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</si>
  <si>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</si>
  <si>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</si>
  <si>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</si>
  <si>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</si>
  <si>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</si>
  <si>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</si>
  <si>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</si>
  <si>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</si>
  <si>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</si>
  <si>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</si>
  <si>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</si>
  <si>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</si>
  <si>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</si>
  <si>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</si>
  <si>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</si>
  <si>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</si>
  <si>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</si>
  <si>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</si>
  <si>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</si>
  <si>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</si>
  <si>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</si>
  <si>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</si>
  <si>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</si>
  <si>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</si>
  <si>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</si>
  <si>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</si>
  <si>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</si>
  <si>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</si>
  <si>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</si>
  <si>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</si>
  <si>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</si>
  <si>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</si>
  <si>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</si>
  <si>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</si>
  <si>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</si>
  <si>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</si>
  <si>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</si>
  <si>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</si>
  <si>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</si>
  <si>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</si>
  <si>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</si>
  <si>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</si>
  <si>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</si>
  <si>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</si>
  <si>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</si>
  <si>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</si>
  <si>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</si>
  <si>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</si>
  <si>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</si>
  <si>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</si>
  <si>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</si>
  <si>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</si>
  <si>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</si>
  <si>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</si>
  <si>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</si>
  <si>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</si>
  <si>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</si>
  <si>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</si>
  <si>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</si>
  <si>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</si>
  <si>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</si>
  <si>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</si>
  <si>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</si>
  <si>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</si>
  <si>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</si>
  <si>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</si>
  <si>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</si>
  <si>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</si>
  <si>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</si>
  <si>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</si>
  <si>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</si>
  <si>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</si>
  <si>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</si>
  <si>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</si>
  <si>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</si>
  <si>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</si>
  <si>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</si>
  <si>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</si>
  <si>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</si>
  <si>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</si>
  <si>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</si>
  <si>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</si>
  <si>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</si>
  <si>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</si>
  <si>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</si>
  <si>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</si>
  <si>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</si>
  <si>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</si>
  <si>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</si>
  <si>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</si>
  <si>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</si>
  <si>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</si>
  <si>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</si>
  <si>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</si>
  <si>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</si>
  <si>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</si>
  <si>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</si>
  <si>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</si>
  <si>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</si>
  <si>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</si>
  <si>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</si>
  <si>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</si>
  <si>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</si>
  <si>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</si>
  <si>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</si>
  <si>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</si>
  <si>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</si>
  <si>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</si>
  <si>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</si>
  <si>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</si>
  <si>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</si>
  <si>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</si>
  <si>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</si>
  <si>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</si>
  <si>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</si>
  <si>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</si>
  <si>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</si>
  <si>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</si>
  <si>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</si>
  <si>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</si>
  <si>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</si>
  <si>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</si>
  <si>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</si>
  <si>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</si>
  <si>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</si>
  <si>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</si>
  <si>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</si>
  <si>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</si>
  <si>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</si>
  <si>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</si>
  <si>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</si>
  <si>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</si>
  <si>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</si>
  <si>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</si>
  <si>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</si>
  <si>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</si>
  <si>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</si>
  <si>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</si>
  <si>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</si>
  <si>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</si>
  <si>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</si>
  <si>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</si>
  <si>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</si>
  <si>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</si>
  <si>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</si>
  <si>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</si>
  <si>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</si>
  <si>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</si>
  <si>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</si>
  <si>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</si>
  <si>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</si>
  <si>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</si>
  <si>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</si>
  <si>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</si>
  <si>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</si>
  <si>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</si>
  <si>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</si>
  <si>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</si>
  <si>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</si>
  <si>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</si>
  <si>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</si>
  <si>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</si>
  <si>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</si>
  <si>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</si>
  <si>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</si>
  <si>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</si>
  <si>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</si>
  <si>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</si>
  <si>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</si>
  <si>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</si>
  <si>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</si>
  <si>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</si>
  <si>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</si>
  <si>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</si>
  <si>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</si>
  <si>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</si>
  <si>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</si>
  <si>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</si>
  <si>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</si>
  <si>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</si>
  <si>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</si>
  <si>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</si>
  <si>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</si>
  <si>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</si>
  <si>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</si>
  <si>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</si>
  <si>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</si>
  <si>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</si>
  <si>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</si>
  <si>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</si>
  <si>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</si>
  <si>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</si>
  <si>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</si>
  <si>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</si>
  <si>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</si>
  <si>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</si>
  <si>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</si>
  <si>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</si>
  <si>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</si>
  <si>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</si>
  <si>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</si>
  <si>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</si>
  <si>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</si>
  <si>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</si>
  <si>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</si>
  <si>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</si>
  <si>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</si>
  <si>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</si>
  <si>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</si>
  <si>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</si>
  <si>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</si>
  <si>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</si>
  <si>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</si>
  <si>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</si>
  <si>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</si>
  <si>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</si>
  <si>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</si>
  <si>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</si>
  <si>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</si>
  <si>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</si>
  <si>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</si>
  <si>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</si>
  <si>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</si>
  <si>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</si>
  <si>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</si>
  <si>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</si>
  <si>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</si>
  <si>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</si>
  <si>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</si>
  <si>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</si>
  <si>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</si>
  <si>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</si>
  <si>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</si>
  <si>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</si>
  <si>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</si>
  <si>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</si>
  <si>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</si>
  <si>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</si>
  <si>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</si>
  <si>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</si>
  <si>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</si>
  <si>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</si>
  <si>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</si>
  <si>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</si>
  <si>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</si>
  <si>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</si>
  <si>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</si>
  <si>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</si>
  <si>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</si>
  <si>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</si>
  <si>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</si>
  <si>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</si>
  <si>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</si>
  <si>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</si>
  <si>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</si>
  <si>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</si>
  <si>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</si>
  <si>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</si>
  <si>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</si>
  <si>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</si>
  <si>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</si>
  <si>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</si>
  <si>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</si>
  <si>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</si>
  <si>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</si>
  <si>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</si>
  <si>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</si>
  <si>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</si>
  <si>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</si>
  <si>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</si>
  <si>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</si>
  <si>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</si>
  <si>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</si>
  <si>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</si>
  <si>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</si>
  <si>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</si>
  <si>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</si>
  <si>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</si>
  <si>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</si>
  <si>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</si>
  <si>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</si>
  <si>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</si>
  <si>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</si>
  <si>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</si>
  <si>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</si>
  <si>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</si>
  <si>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</si>
  <si>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</si>
  <si>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</si>
  <si>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</si>
  <si>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</si>
  <si>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</si>
  <si>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</si>
  <si>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</si>
  <si>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</si>
  <si>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</si>
  <si>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</si>
  <si>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</si>
  <si>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</si>
  <si>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</si>
  <si>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</si>
  <si>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</si>
  <si>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</si>
  <si>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</si>
  <si>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</si>
  <si>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</si>
  <si>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</si>
  <si>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</si>
  <si>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</si>
  <si>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</si>
  <si>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</si>
  <si>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</si>
  <si>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</si>
  <si>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</si>
  <si>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</si>
  <si>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</si>
  <si>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</si>
  <si>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</si>
  <si>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</si>
  <si>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</si>
  <si>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</si>
  <si>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</si>
  <si>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</si>
  <si>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</si>
  <si>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</si>
  <si>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</si>
  <si>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</si>
  <si>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</si>
  <si>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</si>
  <si>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</si>
  <si>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</si>
  <si>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</si>
  <si>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</si>
  <si>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</si>
  <si>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</si>
  <si>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</si>
  <si>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</si>
  <si>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</si>
  <si>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</si>
  <si>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</si>
  <si>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</si>
  <si>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</si>
  <si>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</si>
  <si>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</si>
  <si>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</si>
  <si>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</si>
  <si>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</si>
  <si>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</si>
  <si>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</si>
  <si>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</si>
  <si>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</si>
  <si>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</si>
  <si>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</si>
  <si>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</si>
  <si>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</si>
  <si>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</si>
  <si>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</si>
  <si>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</si>
  <si>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</si>
  <si>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</si>
  <si>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</si>
  <si>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</si>
  <si>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</si>
  <si>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</si>
  <si>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</si>
  <si>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</si>
  <si>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</si>
  <si>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</si>
  <si>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</si>
  <si>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</si>
  <si>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</si>
  <si>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</si>
  <si>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</si>
  <si>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</si>
  <si>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</si>
  <si>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</si>
  <si>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</si>
  <si>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</si>
  <si>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</si>
  <si>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</si>
  <si>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</si>
  <si>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</si>
  <si>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</si>
  <si>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</si>
  <si>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</si>
  <si>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</si>
  <si>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</si>
  <si>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</si>
  <si>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</si>
  <si>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</si>
  <si>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</si>
  <si>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</si>
  <si>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</si>
  <si>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</si>
  <si>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</si>
  <si>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</si>
  <si>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</si>
  <si>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</si>
  <si>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</si>
  <si>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</si>
  <si>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</si>
  <si>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</si>
  <si>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</si>
  <si>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</si>
  <si>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</si>
  <si>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</si>
  <si>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</si>
  <si>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</si>
  <si>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</si>
  <si>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</si>
  <si>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</si>
  <si>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</si>
  <si>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</si>
  <si>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</si>
  <si>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</si>
  <si>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</si>
  <si>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</si>
  <si>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</si>
  <si>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</si>
  <si>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</si>
  <si>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</si>
  <si>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</si>
  <si>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</si>
  <si>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</si>
  <si>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</si>
  <si>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</si>
  <si>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</si>
  <si>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</si>
  <si>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</si>
  <si>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</si>
  <si>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</si>
  <si>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</si>
  <si>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</si>
  <si>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</si>
  <si>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</si>
  <si>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</si>
  <si>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</si>
  <si>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</si>
  <si>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</si>
  <si>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</si>
  <si>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</si>
  <si>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</si>
  <si>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</si>
  <si>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</si>
  <si>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</si>
  <si>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</si>
  <si>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</si>
  <si>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</si>
  <si>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</si>
  <si>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</si>
  <si>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</si>
  <si>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</si>
  <si>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</si>
  <si>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</si>
  <si>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</si>
  <si>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</si>
  <si>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</si>
  <si>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</si>
  <si>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</si>
  <si>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</si>
  <si>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</si>
  <si>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</si>
  <si>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</si>
  <si>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</si>
  <si>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</si>
  <si>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</si>
  <si>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</si>
  <si>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</si>
  <si>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</si>
  <si>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</si>
  <si>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</si>
  <si>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</si>
  <si>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</si>
  <si>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</si>
  <si>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</si>
  <si>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</si>
  <si>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</si>
  <si>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</si>
  <si>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</si>
  <si>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</si>
  <si>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</si>
  <si>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</si>
  <si>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</si>
  <si>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</si>
  <si>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</si>
  <si>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</si>
  <si>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</si>
  <si>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</si>
  <si>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</si>
  <si>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</si>
  <si>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</si>
  <si>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</si>
  <si>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</si>
  <si>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</si>
  <si>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</si>
  <si>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</si>
  <si>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</si>
  <si>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</si>
  <si>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</si>
  <si>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</si>
  <si>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</si>
  <si>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</si>
  <si>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</si>
  <si>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</si>
  <si>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</si>
  <si>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</si>
  <si>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</si>
  <si>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</si>
  <si>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</si>
  <si>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</si>
  <si>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</si>
  <si>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</si>
  <si>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</si>
  <si>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</si>
  <si>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</si>
  <si>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</si>
  <si>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</si>
  <si>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</si>
  <si>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</si>
  <si>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</si>
  <si>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</si>
  <si>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</si>
  <si>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</si>
  <si>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</si>
  <si>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</si>
  <si>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</si>
  <si>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</si>
  <si>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</si>
  <si>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</si>
  <si>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</si>
  <si>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</si>
  <si>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</si>
  <si>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</si>
  <si>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</si>
  <si>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</si>
  <si>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</si>
  <si>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</si>
  <si>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</si>
  <si>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</si>
  <si>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</si>
  <si>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</si>
  <si>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</si>
  <si>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</si>
  <si>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</si>
  <si>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</si>
  <si>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</si>
  <si>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</si>
  <si>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</si>
  <si>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</si>
  <si>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</si>
  <si>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</si>
  <si>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</si>
  <si>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</si>
  <si>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</si>
  <si>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</si>
  <si>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</si>
  <si>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</si>
  <si>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</si>
  <si>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</si>
  <si>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</si>
  <si>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</si>
  <si>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</si>
  <si>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</si>
  <si>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</si>
  <si>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</si>
  <si>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</si>
  <si>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</si>
  <si>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</si>
  <si>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</si>
  <si>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</si>
  <si>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</si>
  <si>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</si>
  <si>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</si>
  <si>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</si>
  <si>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</si>
  <si>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</si>
  <si>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</si>
  <si>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</si>
  <si>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</si>
  <si>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</si>
  <si>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</si>
  <si>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</si>
  <si>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</si>
  <si>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</si>
  <si>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</si>
  <si>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</si>
  <si>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</si>
  <si>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</si>
  <si>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</si>
  <si>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</si>
  <si>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</si>
  <si>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</si>
  <si>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</si>
  <si>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</si>
  <si>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</si>
  <si>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</si>
  <si>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</si>
  <si>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</si>
  <si>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</si>
  <si>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</si>
  <si>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</si>
  <si>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</si>
  <si>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</si>
  <si>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</si>
  <si>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</si>
  <si>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</si>
  <si>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</si>
  <si>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</si>
  <si>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</si>
  <si>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</si>
  <si>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</si>
  <si>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</si>
  <si>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</si>
  <si>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</si>
  <si>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</si>
  <si>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</si>
  <si>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</si>
  <si>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</si>
  <si>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</si>
  <si>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</si>
  <si>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</si>
  <si>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</si>
  <si>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</si>
  <si>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</si>
  <si>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</si>
  <si>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</si>
  <si>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</si>
  <si>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</si>
  <si>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</si>
  <si>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</si>
  <si>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</si>
  <si>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</si>
  <si>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</si>
  <si>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</si>
  <si>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</si>
  <si>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</si>
  <si>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</si>
  <si>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</si>
  <si>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</si>
  <si>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</si>
  <si>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</si>
  <si>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</si>
  <si>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</si>
  <si>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</si>
  <si>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</si>
  <si>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</si>
  <si>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</si>
  <si>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</si>
  <si>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</si>
  <si>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</si>
  <si>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</si>
  <si>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</si>
  <si>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</si>
  <si>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</si>
  <si>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</si>
  <si>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</si>
  <si>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</si>
  <si>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</si>
  <si>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</si>
  <si>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</si>
  <si>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</si>
  <si>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</si>
  <si>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</si>
  <si>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</si>
  <si>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</si>
  <si>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</si>
  <si>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</si>
  <si>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</si>
  <si>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</si>
  <si>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</si>
  <si>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</si>
  <si>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</si>
  <si>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</si>
  <si>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</si>
  <si>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</si>
  <si>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</si>
  <si>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</si>
  <si>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</si>
  <si>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</si>
  <si>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</si>
  <si>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</si>
  <si>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</si>
  <si>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</si>
  <si>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</si>
  <si>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</si>
  <si>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</si>
  <si>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</si>
  <si>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</si>
  <si>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</si>
  <si>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</si>
  <si>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</si>
  <si>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</si>
  <si>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</si>
  <si>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</si>
  <si>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</si>
  <si>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</si>
  <si>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</si>
  <si>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</si>
  <si>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</si>
  <si>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</si>
  <si>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</si>
  <si>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</si>
  <si>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</si>
  <si>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</si>
  <si>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</si>
  <si>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</si>
  <si>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</si>
  <si>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</si>
  <si>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</si>
  <si>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</si>
  <si>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</si>
  <si>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</si>
  <si>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</si>
  <si>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</si>
  <si>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</si>
  <si>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</si>
  <si>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</si>
  <si>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</si>
  <si>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</si>
  <si>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</si>
  <si>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</si>
  <si>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</si>
  <si>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</si>
  <si>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</si>
  <si>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</si>
  <si>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</si>
  <si>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</si>
  <si>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</si>
  <si>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</si>
  <si>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</si>
  <si>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</si>
  <si>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</si>
  <si>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</si>
  <si>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</si>
  <si>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</si>
  <si>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</si>
  <si>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</si>
  <si>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</si>
  <si>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</si>
  <si>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</si>
  <si>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</si>
  <si>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</si>
  <si>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</si>
  <si>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</si>
  <si>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</si>
  <si>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</si>
  <si>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</si>
  <si>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</si>
  <si>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</si>
  <si>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</si>
  <si>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</si>
  <si>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</si>
  <si>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</si>
  <si>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</si>
  <si>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</si>
  <si>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</si>
  <si>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</si>
  <si>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</si>
  <si>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</si>
  <si>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</si>
  <si>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</si>
  <si>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</si>
  <si>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</si>
  <si>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</si>
  <si>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</si>
  <si>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</si>
  <si>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</si>
  <si>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</si>
  <si>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</si>
  <si>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</si>
  <si>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</si>
  <si>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</si>
  <si>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</si>
  <si>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</si>
  <si>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</si>
  <si>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</si>
  <si>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</si>
  <si>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</si>
  <si>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</si>
  <si>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</si>
  <si>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</si>
  <si>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</si>
  <si>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</si>
  <si>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</si>
  <si>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</si>
  <si>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</si>
  <si>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</si>
  <si>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</si>
  <si>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</si>
  <si>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</si>
  <si>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</si>
  <si>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</si>
  <si>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</si>
  <si>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</si>
  <si>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</si>
  <si>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</si>
  <si>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</si>
  <si>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</si>
  <si>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</si>
  <si>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</si>
  <si>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</si>
  <si>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</si>
  <si>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</si>
  <si>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</si>
  <si>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</si>
  <si>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</si>
  <si>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</si>
  <si>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</si>
  <si>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</si>
  <si>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</si>
  <si>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</si>
  <si>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</si>
  <si>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</si>
  <si>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</si>
  <si>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</si>
  <si>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</si>
  <si>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</si>
  <si>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</si>
  <si>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</si>
  <si>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</si>
  <si>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</si>
  <si>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</si>
  <si>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</si>
  <si>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</si>
  <si>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</si>
  <si>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</si>
  <si>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</si>
  <si>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</si>
  <si>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</si>
  <si>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</si>
  <si>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</si>
  <si>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</si>
  <si>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</si>
  <si>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</si>
  <si>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</si>
  <si>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</si>
  <si>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</si>
  <si>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</si>
  <si>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</si>
  <si>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</si>
  <si>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</si>
  <si>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</si>
  <si>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</si>
  <si>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</si>
  <si>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</si>
  <si>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</si>
  <si>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</si>
  <si>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</si>
  <si>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</si>
  <si>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</si>
  <si>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</si>
  <si>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</si>
  <si>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</si>
  <si>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</si>
  <si>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</si>
  <si>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</si>
  <si>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</si>
  <si>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</si>
  <si>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</si>
  <si>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</si>
  <si>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</si>
  <si>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</si>
  <si>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</si>
  <si>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</si>
  <si>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</si>
  <si>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</si>
  <si>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</si>
  <si>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</si>
  <si>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</si>
  <si>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</si>
  <si>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</si>
  <si>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</si>
  <si>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</si>
  <si>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</si>
  <si>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</si>
  <si>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</si>
  <si>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</si>
  <si>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</si>
  <si>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</si>
  <si>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</si>
  <si>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</si>
  <si>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</si>
  <si>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</si>
  <si>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</si>
  <si>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</si>
  <si>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</si>
  <si>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</si>
  <si>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</si>
  <si>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</si>
  <si>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</si>
  <si>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</si>
  <si>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</si>
  <si>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</si>
  <si>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</si>
  <si>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</si>
  <si>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</si>
  <si>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</si>
  <si>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</si>
  <si>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</si>
  <si>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</si>
  <si>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</si>
  <si>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</si>
  <si>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</si>
  <si>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</si>
  <si>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</si>
  <si>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</si>
  <si>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</si>
  <si>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</si>
  <si>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</si>
  <si>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</si>
  <si>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</si>
  <si>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</si>
  <si>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</si>
  <si>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</si>
  <si>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</si>
  <si>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</si>
  <si>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</si>
  <si>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</si>
  <si>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</si>
  <si>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</si>
  <si>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</si>
  <si>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</si>
  <si>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</si>
  <si>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</si>
  <si>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</si>
  <si>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</si>
  <si>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</si>
  <si>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</si>
  <si>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</si>
  <si>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</si>
  <si>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</si>
  <si>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</si>
  <si>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</si>
  <si>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</si>
  <si>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</si>
  <si>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</si>
  <si>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</si>
  <si>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</si>
  <si>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</si>
  <si>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</si>
  <si>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</si>
  <si>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</si>
  <si>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</si>
  <si>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</si>
  <si>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</si>
  <si>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</si>
  <si>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</si>
  <si>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</si>
  <si>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</si>
  <si>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</si>
  <si>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</si>
  <si>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</si>
  <si>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</si>
  <si>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</si>
  <si>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</si>
  <si>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</si>
  <si>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</si>
  <si>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</si>
  <si>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</si>
  <si>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</si>
  <si>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</si>
  <si>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</si>
  <si>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</si>
  <si>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</si>
  <si>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</si>
  <si>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</si>
  <si>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</si>
  <si>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</si>
  <si>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</si>
  <si>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</si>
  <si>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</si>
  <si>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</si>
  <si>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</si>
  <si>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</si>
  <si>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</si>
  <si>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</si>
  <si>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</si>
  <si>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</si>
  <si>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</si>
  <si>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</si>
  <si>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</si>
  <si>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</si>
  <si>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</si>
  <si>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</si>
  <si>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</si>
  <si>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</si>
  <si>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</si>
  <si>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</si>
  <si>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</si>
  <si>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</si>
  <si>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</si>
  <si>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</si>
  <si>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</si>
  <si>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</si>
  <si>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</si>
  <si>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</si>
  <si>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</si>
  <si>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</si>
  <si>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</si>
  <si>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</si>
  <si>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</si>
  <si>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</si>
  <si>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</si>
  <si>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</si>
  <si>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</si>
  <si>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</si>
  <si>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</si>
  <si>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</si>
  <si>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</si>
  <si>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</si>
  <si>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</si>
  <si>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</si>
  <si>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</si>
  <si>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</si>
  <si>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</si>
  <si>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</si>
  <si>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</si>
  <si>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</si>
  <si>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</si>
  <si>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</si>
  <si>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</si>
  <si>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</si>
  <si>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</si>
  <si>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</si>
  <si>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</si>
  <si>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</si>
  <si>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</si>
  <si>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</si>
  <si>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</si>
  <si>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</si>
  <si>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</si>
  <si>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</si>
  <si>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</si>
  <si>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</si>
  <si>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</si>
  <si>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</si>
  <si>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</si>
  <si>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</si>
  <si>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</si>
  <si>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</si>
  <si>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</si>
  <si>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</si>
  <si>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</si>
  <si>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</si>
  <si>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</si>
  <si>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</si>
  <si>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</si>
  <si>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</si>
  <si>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</si>
  <si>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</si>
  <si>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</si>
  <si>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</si>
  <si>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</si>
  <si>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</si>
  <si>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</si>
  <si>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</si>
  <si>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</si>
  <si>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</si>
  <si>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</si>
  <si>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</si>
  <si>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</si>
  <si>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</si>
  <si>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</si>
  <si>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</si>
  <si>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</si>
  <si>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</si>
  <si>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</si>
  <si>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</si>
  <si>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</si>
  <si>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</si>
  <si>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</si>
  <si>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</si>
  <si>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</si>
  <si>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</si>
  <si>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</si>
  <si>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</si>
  <si>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</si>
  <si>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</si>
  <si>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</si>
  <si>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</si>
  <si>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</si>
  <si>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</si>
  <si>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</si>
  <si>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</si>
  <si>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</si>
  <si>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</si>
  <si>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</si>
  <si>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</si>
  <si>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</si>
  <si>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</si>
  <si>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</si>
  <si>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</si>
  <si>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</si>
  <si>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</si>
  <si>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</si>
  <si>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</si>
  <si>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</si>
  <si>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</si>
  <si>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</si>
  <si>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</si>
  <si>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</si>
  <si>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</si>
  <si>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</si>
  <si>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</si>
  <si>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</si>
  <si>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</si>
  <si>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</si>
  <si>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</si>
  <si>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</si>
  <si>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</si>
  <si>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</si>
  <si>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</si>
  <si>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</si>
  <si>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</si>
  <si>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</si>
  <si>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</si>
  <si>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</si>
  <si>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</si>
  <si>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</si>
  <si>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</si>
  <si>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</si>
  <si>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</si>
  <si>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</si>
  <si>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</si>
  <si>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</si>
  <si>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</si>
  <si>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</si>
  <si>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</si>
  <si>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</si>
  <si>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</si>
  <si>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</si>
  <si>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</si>
  <si>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</si>
  <si>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</si>
  <si>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</si>
  <si>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</si>
  <si>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</si>
  <si>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</si>
  <si>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</si>
  <si>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</si>
  <si>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</si>
  <si>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</si>
  <si>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</si>
  <si>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</si>
  <si>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</si>
  <si>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</si>
  <si>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</si>
  <si>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</si>
  <si>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</si>
  <si>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</si>
  <si>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</si>
  <si>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</si>
  <si>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</si>
  <si>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</si>
  <si>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</si>
  <si>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</si>
  <si>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</si>
  <si>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</si>
  <si>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</si>
  <si>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</si>
  <si>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</si>
  <si>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</si>
  <si>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</si>
  <si>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</si>
  <si>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</si>
  <si>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</si>
  <si>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</si>
  <si>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</si>
  <si>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</si>
  <si>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</si>
  <si>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</si>
  <si>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</si>
  <si>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</si>
  <si>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</si>
  <si>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</si>
  <si>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</si>
  <si>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</si>
  <si>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</si>
  <si>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</si>
  <si>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</si>
  <si>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</si>
  <si>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</si>
  <si>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</si>
  <si>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</si>
  <si>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</si>
  <si>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</si>
  <si>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</si>
  <si>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</si>
  <si>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</si>
  <si>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</si>
  <si>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</si>
  <si>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</si>
  <si>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</si>
  <si>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</si>
  <si>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</si>
  <si>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</si>
  <si>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</si>
  <si>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</si>
  <si>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</si>
  <si>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</si>
  <si>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</si>
  <si>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</si>
  <si>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</si>
  <si>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</si>
  <si>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</si>
  <si>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</si>
  <si>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</si>
  <si>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</si>
  <si>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</si>
  <si>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</si>
  <si>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</si>
  <si>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</si>
  <si>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</si>
  <si>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</si>
  <si>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</si>
  <si>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</si>
  <si>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</si>
  <si>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</si>
  <si>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</si>
  <si>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</si>
  <si>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</si>
  <si>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</si>
  <si>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</si>
  <si>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</si>
  <si>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</si>
  <si>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</si>
  <si>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</si>
  <si>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</si>
  <si>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</si>
  <si>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</si>
  <si>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</si>
  <si>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</si>
  <si>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</si>
  <si>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</si>
  <si>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</si>
  <si>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</si>
  <si>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</si>
  <si>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</si>
  <si>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</si>
  <si>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</si>
  <si>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</si>
  <si>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</si>
  <si>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</si>
  <si>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</si>
  <si>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</si>
  <si>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</si>
  <si>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</si>
  <si>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</si>
  <si>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</si>
  <si>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</si>
  <si>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</si>
  <si>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</si>
  <si>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</si>
  <si>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</si>
  <si>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</si>
  <si>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</si>
  <si>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</si>
  <si>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</si>
  <si>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</si>
  <si>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</si>
  <si>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</si>
  <si>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</si>
  <si>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</si>
  <si>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</si>
  <si>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</si>
  <si>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</si>
  <si>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</si>
  <si>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</si>
  <si>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</si>
  <si>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</si>
  <si>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</si>
  <si>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</si>
  <si>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</si>
  <si>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</si>
  <si>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</si>
  <si>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</si>
  <si>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</si>
  <si>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</si>
  <si>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</si>
  <si>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</si>
  <si>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</si>
  <si>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</si>
  <si>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</si>
  <si>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</si>
  <si>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</si>
  <si>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</si>
  <si>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</si>
  <si>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</si>
  <si>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</si>
  <si>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</si>
  <si>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</si>
  <si>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</si>
  <si>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</si>
  <si>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</si>
  <si>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</si>
  <si>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</si>
  <si>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</si>
  <si>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</si>
  <si>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</si>
  <si>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</si>
  <si>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</si>
  <si>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</si>
  <si>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</si>
  <si>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</si>
  <si>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</si>
  <si>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</si>
  <si>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</si>
  <si>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</si>
  <si>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</si>
  <si>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</si>
  <si>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</si>
  <si>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</si>
  <si>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</si>
  <si>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</si>
  <si>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</si>
  <si>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</si>
  <si>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</si>
  <si>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</si>
  <si>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</si>
  <si>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</si>
  <si>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</si>
  <si>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</si>
  <si>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</si>
  <si>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</si>
  <si>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</si>
  <si>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</si>
  <si>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</si>
  <si>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</si>
  <si>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</si>
  <si>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</si>
  <si>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</si>
  <si>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</si>
  <si>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</si>
  <si>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</si>
  <si>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</si>
  <si>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</si>
  <si>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</si>
  <si>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</si>
  <si>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</si>
  <si>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</si>
  <si>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</si>
  <si>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</si>
  <si>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</si>
  <si>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</si>
  <si>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</si>
  <si>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</si>
  <si>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</si>
  <si>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</si>
  <si>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</si>
  <si>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</si>
  <si>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</si>
  <si>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</si>
  <si>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</si>
  <si>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</si>
  <si>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</si>
  <si>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</si>
  <si>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</si>
  <si>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</si>
  <si>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</si>
  <si>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</si>
  <si>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</si>
  <si>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</si>
  <si>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</si>
  <si>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</si>
  <si>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</si>
  <si>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</si>
  <si>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</si>
  <si>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</si>
  <si>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</si>
  <si>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</si>
  <si>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</si>
  <si>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</si>
  <si>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</si>
  <si>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</si>
  <si>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</si>
  <si>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</si>
  <si>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</si>
  <si>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</si>
  <si>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</si>
  <si>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</si>
  <si>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</si>
  <si>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</si>
  <si>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</si>
  <si>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</si>
  <si>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</si>
  <si>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</si>
  <si>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</si>
  <si>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</si>
  <si>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</si>
  <si>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</si>
  <si>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</si>
  <si>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</si>
  <si>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</si>
  <si>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</si>
  <si>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</si>
  <si>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</si>
  <si>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</si>
  <si>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</si>
  <si>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</si>
  <si>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</si>
  <si>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</si>
  <si>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</si>
  <si>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</si>
  <si>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</si>
  <si>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</si>
  <si>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</si>
  <si>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</si>
  <si>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</si>
  <si>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</si>
  <si>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</si>
  <si>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</si>
  <si>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</si>
  <si>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</si>
  <si>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</si>
  <si>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</si>
  <si>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</si>
  <si>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</si>
  <si>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</si>
  <si>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</si>
  <si>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</si>
  <si>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</si>
  <si>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</si>
  <si>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</si>
  <si>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</si>
  <si>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</si>
  <si>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</si>
  <si>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</si>
  <si>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</si>
  <si>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</si>
  <si>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</si>
  <si>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</si>
  <si>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</si>
  <si>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</si>
  <si>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</si>
  <si>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</si>
  <si>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</si>
  <si>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</si>
  <si>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</si>
  <si>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</si>
  <si>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</si>
  <si>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</si>
  <si>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</si>
  <si>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</si>
  <si>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</si>
  <si>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</si>
  <si>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</si>
  <si>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</si>
  <si>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</si>
  <si>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</si>
  <si>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</si>
  <si>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</si>
  <si>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</si>
  <si>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</si>
  <si>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</si>
  <si>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</si>
  <si>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</si>
  <si>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</si>
  <si>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</si>
  <si>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</si>
  <si>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</si>
  <si>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</si>
  <si>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</si>
  <si>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</si>
  <si>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</si>
  <si>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</si>
  <si>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</si>
  <si>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</si>
  <si>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</si>
  <si>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</si>
  <si>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</si>
  <si>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</si>
  <si>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</si>
  <si>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</si>
  <si>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</si>
  <si>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</si>
  <si>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</si>
  <si>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</si>
  <si>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</si>
  <si>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</si>
  <si>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</si>
  <si>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</si>
  <si>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</si>
  <si>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</si>
  <si>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</si>
  <si>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</si>
  <si>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</si>
  <si>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</si>
  <si>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</si>
  <si>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</si>
  <si>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</si>
  <si>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</si>
  <si>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</si>
  <si>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</si>
  <si>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</si>
  <si>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</si>
  <si>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</si>
  <si>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</si>
  <si>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</si>
  <si>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</si>
  <si>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</si>
  <si>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</si>
  <si>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</si>
  <si>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</si>
  <si>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</si>
  <si>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</si>
  <si>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</si>
  <si>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</si>
  <si>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</si>
  <si>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</si>
  <si>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</si>
  <si>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</si>
  <si>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</si>
  <si>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</si>
  <si>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</si>
  <si>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</si>
  <si>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</si>
  <si>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</si>
  <si>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</si>
  <si>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</si>
  <si>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</si>
  <si>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</si>
  <si>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</si>
  <si>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</si>
  <si>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</si>
  <si>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</si>
  <si>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</si>
  <si>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</si>
  <si>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</si>
  <si>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</si>
  <si>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</si>
  <si>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</si>
  <si>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</si>
  <si>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</si>
  <si>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</si>
  <si>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</si>
  <si>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</si>
  <si>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</si>
  <si>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</si>
  <si>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</si>
  <si>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</si>
  <si>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</si>
  <si>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</si>
  <si>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</si>
  <si>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</si>
  <si>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</si>
  <si>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</si>
  <si>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</si>
  <si>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</si>
  <si>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</si>
  <si>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</si>
  <si>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</si>
  <si>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</si>
  <si>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</si>
  <si>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</si>
  <si>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</si>
  <si>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</si>
  <si>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</si>
  <si>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</si>
  <si>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</si>
  <si>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</si>
  <si>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</si>
  <si>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</si>
  <si>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</si>
  <si>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</si>
  <si>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</si>
  <si>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</si>
  <si>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</si>
  <si>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</si>
  <si>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</si>
  <si>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</si>
  <si>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</si>
  <si>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</si>
  <si>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</si>
  <si>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</si>
  <si>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</si>
  <si>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</si>
  <si>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</si>
  <si>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</si>
  <si>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</si>
  <si>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</si>
  <si>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</si>
  <si>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</si>
  <si>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</si>
  <si>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</si>
  <si>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</si>
  <si>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</si>
  <si>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</si>
  <si>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</si>
  <si>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</si>
  <si>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</si>
  <si>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</si>
  <si>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</si>
  <si>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</si>
  <si>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</si>
  <si>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</si>
  <si>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</si>
  <si>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</si>
  <si>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</si>
  <si>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</si>
  <si>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</si>
  <si>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</si>
  <si>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</si>
  <si>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</si>
  <si>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</si>
  <si>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</si>
  <si>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</si>
  <si>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</si>
  <si>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</si>
  <si>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</si>
  <si>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</si>
  <si>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</si>
  <si>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</si>
  <si>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</si>
  <si>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</si>
  <si>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</si>
  <si>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</si>
  <si>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</si>
  <si>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</si>
  <si>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</si>
  <si>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</si>
  <si>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</si>
  <si>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</si>
  <si>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</si>
  <si>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</si>
  <si>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</si>
  <si>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</si>
  <si>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</si>
  <si>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</si>
  <si>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</si>
  <si>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</si>
  <si>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</si>
  <si>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</si>
  <si>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</si>
  <si>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</si>
  <si>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</si>
  <si>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</si>
  <si>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</si>
  <si>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</si>
  <si>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</si>
  <si>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</si>
  <si>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</si>
  <si>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</si>
  <si>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</si>
  <si>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</si>
  <si>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</si>
  <si>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</si>
  <si>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</si>
  <si>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</si>
  <si>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</si>
  <si>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</si>
  <si>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</si>
  <si>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</si>
  <si>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</si>
  <si>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</si>
  <si>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</si>
  <si>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</si>
  <si>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</si>
  <si>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</si>
  <si>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</si>
  <si>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</si>
  <si>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</si>
  <si>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</si>
  <si>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</si>
  <si>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</si>
  <si>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</si>
  <si>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</si>
  <si>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</si>
  <si>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</si>
  <si>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</si>
  <si>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</si>
  <si>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</si>
  <si>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</si>
  <si>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</si>
  <si>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</si>
  <si>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</si>
  <si>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</si>
  <si>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</si>
  <si>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</si>
  <si>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</si>
  <si>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</si>
  <si>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</si>
  <si>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</si>
  <si>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</si>
  <si>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</si>
  <si>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</si>
  <si>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</si>
  <si>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</si>
  <si>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</si>
  <si>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</si>
  <si>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</si>
  <si>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</si>
  <si>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</si>
  <si>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</si>
  <si>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</si>
  <si>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</si>
  <si>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</si>
  <si>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</si>
  <si>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</si>
  <si>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</si>
  <si>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</si>
  <si>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</si>
  <si>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</si>
  <si>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</si>
  <si>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</si>
  <si>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</si>
  <si>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</si>
  <si>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</si>
  <si>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</si>
  <si>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</si>
  <si>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</si>
  <si>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</si>
  <si>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</si>
  <si>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</si>
  <si>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</si>
  <si>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</si>
  <si>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</si>
  <si>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</si>
  <si>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</si>
  <si>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</si>
  <si>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</si>
  <si>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</si>
  <si>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</si>
  <si>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</si>
  <si>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</si>
  <si>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</si>
  <si>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</si>
  <si>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</si>
  <si>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</si>
  <si>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</si>
  <si>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</si>
  <si>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</si>
  <si>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</si>
  <si>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</si>
  <si>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</si>
  <si>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</si>
  <si>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</si>
  <si>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</si>
  <si>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</si>
  <si>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</si>
  <si>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</si>
  <si>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</si>
  <si>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</si>
  <si>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</si>
  <si>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</si>
  <si>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</si>
  <si>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</si>
  <si>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</si>
  <si>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</si>
  <si>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</si>
  <si>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</si>
  <si>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</si>
  <si>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</si>
  <si>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</si>
  <si>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</si>
  <si>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</si>
  <si>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</si>
  <si>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</si>
  <si>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</si>
  <si>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</si>
  <si>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</si>
  <si>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</si>
  <si>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</si>
  <si>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</si>
  <si>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</si>
  <si>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</si>
  <si>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</si>
  <si>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</si>
  <si>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</si>
  <si>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</si>
  <si>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</si>
  <si>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</si>
  <si>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</si>
  <si>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</si>
  <si>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</si>
  <si>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</si>
  <si>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</si>
  <si>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</si>
  <si>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</si>
  <si>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</si>
  <si>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</si>
  <si>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</si>
  <si>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</si>
  <si>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</si>
  <si>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</si>
  <si>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</si>
  <si>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</si>
  <si>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</si>
  <si>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</si>
  <si>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</si>
  <si>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</si>
  <si>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</si>
  <si>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</si>
  <si>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</si>
  <si>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</si>
  <si>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</si>
  <si>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</si>
  <si>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</si>
  <si>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</si>
  <si>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</si>
  <si>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</si>
  <si>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</si>
  <si>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</si>
  <si>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</si>
  <si>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</si>
  <si>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</si>
  <si>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</si>
  <si>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</si>
  <si>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</si>
  <si>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</si>
  <si>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</si>
  <si>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</si>
  <si>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</si>
  <si>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</si>
  <si>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</si>
  <si>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</si>
  <si>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</si>
  <si>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</si>
  <si>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</si>
  <si>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</si>
  <si>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</si>
  <si>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</si>
  <si>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</si>
  <si>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</si>
  <si>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</si>
  <si>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</si>
  <si>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</si>
  <si>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</si>
  <si>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</si>
  <si>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</si>
  <si>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</si>
  <si>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</si>
  <si>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</si>
  <si>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</si>
  <si>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</si>
  <si>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</si>
  <si>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</si>
  <si>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</si>
  <si>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</si>
  <si>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</si>
  <si>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</si>
  <si>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</si>
  <si>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</si>
  <si>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</si>
  <si>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</si>
  <si>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</si>
  <si>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</si>
  <si>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</si>
  <si>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</si>
  <si>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</si>
  <si>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</si>
  <si>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</si>
  <si>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</si>
  <si>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</si>
  <si>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</si>
  <si>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</si>
  <si>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</si>
  <si>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</si>
  <si>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</si>
  <si>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</si>
  <si>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</si>
  <si>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</si>
  <si>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</si>
  <si>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</si>
  <si>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</si>
  <si>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</si>
  <si>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</si>
  <si>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</si>
  <si>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</si>
  <si>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</si>
  <si>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</si>
  <si>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</si>
  <si>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</si>
  <si>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</si>
  <si>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</si>
  <si>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</si>
  <si>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</si>
  <si>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</si>
  <si>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</si>
  <si>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</si>
  <si>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</si>
  <si>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</si>
  <si>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</si>
  <si>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</si>
  <si>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</si>
  <si>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</si>
  <si>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</si>
  <si>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</si>
  <si>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</si>
  <si>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</si>
  <si>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</si>
  <si>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</si>
  <si>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</si>
  <si>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</si>
  <si>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</si>
  <si>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</si>
  <si>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</si>
  <si>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</si>
  <si>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</si>
  <si>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</si>
  <si>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</si>
  <si>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</si>
  <si>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</si>
  <si>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</si>
  <si>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</si>
  <si>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</si>
  <si>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</si>
  <si>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</si>
  <si>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</si>
  <si>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</si>
  <si>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</si>
  <si>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</si>
  <si>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</si>
  <si>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</si>
  <si>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</si>
  <si>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</si>
  <si>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</si>
  <si>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</si>
  <si>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</si>
  <si>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</si>
  <si>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</si>
  <si>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</si>
  <si>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</si>
  <si>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</si>
  <si>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</si>
  <si>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</si>
  <si>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</si>
  <si>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</si>
  <si>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</si>
  <si>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</si>
  <si>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</si>
  <si>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</si>
  <si>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</si>
  <si>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</si>
  <si>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</si>
  <si>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</si>
  <si>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</si>
  <si>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</si>
  <si>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</si>
  <si>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</si>
  <si>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</si>
  <si>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</si>
  <si>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</si>
  <si>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</si>
  <si>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</si>
  <si>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</si>
  <si>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</si>
  <si>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</si>
  <si>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</si>
  <si>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</si>
  <si>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</si>
  <si>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</si>
  <si>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</si>
  <si>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</si>
  <si>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</si>
  <si>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</si>
  <si>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</si>
  <si>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</si>
  <si>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</si>
  <si>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</si>
  <si>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</si>
  <si>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</si>
  <si>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</si>
  <si>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</si>
  <si>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</si>
  <si>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</si>
  <si>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</si>
  <si>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</si>
  <si>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</si>
  <si>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</si>
  <si>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</si>
  <si>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</si>
  <si>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</si>
  <si>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</si>
  <si>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</si>
  <si>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</si>
  <si>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</si>
  <si>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</si>
  <si>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</si>
  <si>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</si>
  <si>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</si>
  <si>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</si>
  <si>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</si>
  <si>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</si>
  <si>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</si>
  <si>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</si>
  <si>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</si>
  <si>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</si>
  <si>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</si>
  <si>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</si>
  <si>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</si>
  <si>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</si>
  <si>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</si>
  <si>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</si>
  <si>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</si>
  <si>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</si>
  <si>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</si>
  <si>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</si>
  <si>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</si>
  <si>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</si>
  <si>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</si>
  <si>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</si>
  <si>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</si>
  <si>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</si>
  <si>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</si>
  <si>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</si>
  <si>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</si>
  <si>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</si>
  <si>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</si>
  <si>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</si>
  <si>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</si>
  <si>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</si>
  <si>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</si>
  <si>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</si>
  <si>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</si>
  <si>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</si>
  <si>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</si>
  <si>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</si>
  <si>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</si>
  <si>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</si>
  <si>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</si>
  <si>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</si>
  <si>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</si>
  <si>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</si>
  <si>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</si>
  <si>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</si>
  <si>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</si>
  <si>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</si>
  <si>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</si>
  <si>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</si>
  <si>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</si>
  <si>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</si>
  <si>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</si>
  <si>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</si>
  <si>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</si>
  <si>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</si>
  <si>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</si>
  <si>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</si>
  <si>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</si>
  <si>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</si>
  <si>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</si>
  <si>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</si>
  <si>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</si>
  <si>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</si>
  <si>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</si>
  <si>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</si>
  <si>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</si>
  <si>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</si>
  <si>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</si>
  <si>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</si>
  <si>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</si>
  <si>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</si>
  <si>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</si>
  <si>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</si>
  <si>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</si>
  <si>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</si>
  <si>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</si>
  <si>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</si>
  <si>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</si>
  <si>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</si>
  <si>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</si>
  <si>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</si>
  <si>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</si>
  <si>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</si>
  <si>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</si>
  <si>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</si>
  <si>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</si>
  <si>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</si>
  <si>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</si>
  <si>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</si>
  <si>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</si>
  <si>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</si>
  <si>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</si>
  <si>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</si>
  <si>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</si>
  <si>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</si>
  <si>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</si>
  <si>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</si>
  <si>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</si>
  <si>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</si>
  <si>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</si>
  <si>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</si>
  <si>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</si>
  <si>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</si>
  <si>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</si>
  <si>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</si>
  <si>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</si>
  <si>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</si>
  <si>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</si>
  <si>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</si>
  <si>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</si>
  <si>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</si>
  <si>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</si>
  <si>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</si>
  <si>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</si>
  <si>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</si>
  <si>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</si>
  <si>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</si>
  <si>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</si>
  <si>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</si>
  <si>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</si>
  <si>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</si>
  <si>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</si>
  <si>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</si>
  <si>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</si>
  <si>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</si>
  <si>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</si>
  <si>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</si>
  <si>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</si>
  <si>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</si>
  <si>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</si>
  <si>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</si>
  <si>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</si>
  <si>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</si>
  <si>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</si>
  <si>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</si>
  <si>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</si>
  <si>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</si>
  <si>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</si>
  <si>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</si>
  <si>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</si>
  <si>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</si>
  <si>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</si>
  <si>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</si>
  <si>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</si>
  <si>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</si>
  <si>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</si>
  <si>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</si>
  <si>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</si>
  <si>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</si>
  <si>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</si>
  <si>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</si>
  <si>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</si>
  <si>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</si>
  <si>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</si>
  <si>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</si>
  <si>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</si>
  <si>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</si>
  <si>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</si>
  <si>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</si>
  <si>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</si>
  <si>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</si>
  <si>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</si>
  <si>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</si>
  <si>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</si>
  <si>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</si>
  <si>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</si>
  <si>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</si>
  <si>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</si>
  <si>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</si>
  <si>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</si>
  <si>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</si>
  <si>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</si>
  <si>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</si>
  <si>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</si>
  <si>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</si>
  <si>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</si>
  <si>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</si>
  <si>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</si>
  <si>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</si>
  <si>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</si>
  <si>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</si>
  <si>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</si>
  <si>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</si>
  <si>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</si>
  <si>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</si>
  <si>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</si>
  <si>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</si>
  <si>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</si>
  <si>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</si>
  <si>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</si>
  <si>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</si>
  <si>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</si>
  <si>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</si>
  <si>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</si>
  <si>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</si>
  <si>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</si>
  <si>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</si>
  <si>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</si>
  <si>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</si>
  <si>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</si>
  <si>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</si>
  <si>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</si>
  <si>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</si>
  <si>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</si>
  <si>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</si>
  <si>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</si>
  <si>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</si>
  <si>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</si>
  <si>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</si>
  <si>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</si>
  <si>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</si>
  <si>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</si>
  <si>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</si>
  <si>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</si>
  <si>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</si>
  <si>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</si>
  <si>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</si>
  <si>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</si>
  <si>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</si>
  <si>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</si>
  <si>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</si>
  <si>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</si>
  <si>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</si>
  <si>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</si>
  <si>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</si>
  <si>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</si>
  <si>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</si>
  <si>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</si>
  <si>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</si>
  <si>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</si>
  <si>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</si>
  <si>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</si>
  <si>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</si>
  <si>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</si>
  <si>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</si>
  <si>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</si>
  <si>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</si>
  <si>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</si>
  <si>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</si>
  <si>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</si>
  <si>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</si>
  <si>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</si>
  <si>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</si>
  <si>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</si>
  <si>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</si>
  <si>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</si>
  <si>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</si>
  <si>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</si>
  <si>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</si>
  <si>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</si>
  <si>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</si>
  <si>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</si>
  <si>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</si>
  <si>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</si>
  <si>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</si>
  <si>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</si>
  <si>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</si>
  <si>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</si>
  <si>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</si>
  <si>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</si>
  <si>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</si>
  <si>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</si>
  <si>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</si>
  <si>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</si>
  <si>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</si>
  <si>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</si>
  <si>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</si>
  <si>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</si>
  <si>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</si>
  <si>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</si>
  <si>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</si>
  <si>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</si>
  <si>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</si>
  <si>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</si>
  <si>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</si>
  <si>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</si>
  <si>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</si>
  <si>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</si>
  <si>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</si>
  <si>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</si>
  <si>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</si>
  <si>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</si>
  <si>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</si>
  <si>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</si>
  <si>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</si>
  <si>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</si>
  <si>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</si>
  <si>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</si>
  <si>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</si>
  <si>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</si>
  <si>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</si>
  <si>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</si>
  <si>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</si>
  <si>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</si>
  <si>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</si>
  <si>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</si>
  <si>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</si>
  <si>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</si>
  <si>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</si>
  <si>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</si>
  <si>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</si>
  <si>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</si>
  <si>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</si>
  <si>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</si>
  <si>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</si>
  <si>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</si>
  <si>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</si>
  <si>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</si>
  <si>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</si>
  <si>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</si>
  <si>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</si>
  <si>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</si>
  <si>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</si>
  <si>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</si>
  <si>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</si>
  <si>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</si>
  <si>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</si>
  <si>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</si>
  <si>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</si>
  <si>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</si>
  <si>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</si>
  <si>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</si>
  <si>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</si>
  <si>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</si>
  <si>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</si>
  <si>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</si>
  <si>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</si>
  <si>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</si>
  <si>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</si>
  <si>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</si>
  <si>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</si>
  <si>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</si>
  <si>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</si>
  <si>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</si>
  <si>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</si>
  <si>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</si>
  <si>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</si>
  <si>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</si>
  <si>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</si>
  <si>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</si>
  <si>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</si>
  <si>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</si>
  <si>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</si>
  <si>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</si>
  <si>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</si>
  <si>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</si>
  <si>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</si>
  <si>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</si>
  <si>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</si>
  <si>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</si>
  <si>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</si>
  <si>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</si>
  <si>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</si>
  <si>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</si>
  <si>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</si>
  <si>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</si>
  <si>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</si>
  <si>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</si>
  <si>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</si>
  <si>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</si>
  <si>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</si>
  <si>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</si>
  <si>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</si>
  <si>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</si>
  <si>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</si>
  <si>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</si>
  <si>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</si>
  <si>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</si>
  <si>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</si>
  <si>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</si>
  <si>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</si>
  <si>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</si>
  <si>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</si>
  <si>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</si>
  <si>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</si>
  <si>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</si>
  <si>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</si>
  <si>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</si>
  <si>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</si>
  <si>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</si>
  <si>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</si>
  <si>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</si>
  <si>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</si>
  <si>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</si>
  <si>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</si>
  <si>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</si>
  <si>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</si>
  <si>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</si>
  <si>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</si>
  <si>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</si>
  <si>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</si>
  <si>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</si>
  <si>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</si>
  <si>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</si>
  <si>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</si>
  <si>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</si>
  <si>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</si>
  <si>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</si>
  <si>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</si>
  <si>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</si>
  <si>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</si>
  <si>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</si>
  <si>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</si>
  <si>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</si>
  <si>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</si>
  <si>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</si>
  <si>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</si>
  <si>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</si>
  <si>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</si>
  <si>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</si>
  <si>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</si>
  <si>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</si>
  <si>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</si>
  <si>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</si>
  <si>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</si>
  <si>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</si>
  <si>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</si>
  <si>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</si>
  <si>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</si>
  <si>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</si>
  <si>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</si>
  <si>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</si>
  <si>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</si>
  <si>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</si>
  <si>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</si>
  <si>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</si>
  <si>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</si>
  <si>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</si>
  <si>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</si>
  <si>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</si>
  <si>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</si>
  <si>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</si>
  <si>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</si>
  <si>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</si>
  <si>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</si>
  <si>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</si>
  <si>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</si>
  <si>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</si>
  <si>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</si>
  <si>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</si>
  <si>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</si>
  <si>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</si>
  <si>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</si>
  <si>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</si>
  <si>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</si>
  <si>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</si>
  <si>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</si>
  <si>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</si>
  <si>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</si>
  <si>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</si>
  <si>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</si>
  <si>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</si>
  <si>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</si>
  <si>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</si>
  <si>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</si>
  <si>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</si>
  <si>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</si>
  <si>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</si>
  <si>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</si>
  <si>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</si>
  <si>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</si>
  <si>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</si>
  <si>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</si>
  <si>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</si>
  <si>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</si>
  <si>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</si>
  <si>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</si>
  <si>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</si>
  <si>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</si>
  <si>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</si>
  <si>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</si>
  <si>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</si>
  <si>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</si>
  <si>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</si>
  <si>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</si>
  <si>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</si>
  <si>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</si>
  <si>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</si>
  <si>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</si>
  <si>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</si>
  <si>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</si>
  <si>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</si>
  <si>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</si>
  <si>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</si>
  <si>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</si>
  <si>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</si>
  <si>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</si>
  <si>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</si>
  <si>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</si>
  <si>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</si>
  <si>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</si>
  <si>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</si>
  <si>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</si>
  <si>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</si>
  <si>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</si>
  <si>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</si>
  <si>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</si>
  <si>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</si>
  <si>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</si>
  <si>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</si>
  <si>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</si>
  <si>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</si>
  <si>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</si>
  <si>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</si>
  <si>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</si>
  <si>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</si>
  <si>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</si>
  <si>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</si>
  <si>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</si>
  <si>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</si>
  <si>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</si>
  <si>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</si>
  <si>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</si>
  <si>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</si>
  <si>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</si>
  <si>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</si>
  <si>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</si>
  <si>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</si>
  <si>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</si>
  <si>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</si>
  <si>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</si>
  <si>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</si>
  <si>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</si>
  <si>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</si>
  <si>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</si>
  <si>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</si>
  <si>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</si>
  <si>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</si>
  <si>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</si>
  <si>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</si>
  <si>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</si>
  <si>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</si>
  <si>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</si>
  <si>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</si>
  <si>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</si>
  <si>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</si>
  <si>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</si>
  <si>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</si>
  <si>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</si>
  <si>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</si>
  <si>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</si>
  <si>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</si>
  <si>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</si>
  <si>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</si>
  <si>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</si>
  <si>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</si>
  <si>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</si>
  <si>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</si>
  <si>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</si>
  <si>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</si>
  <si>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</si>
  <si>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</si>
  <si>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</si>
  <si>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</si>
  <si>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</si>
  <si>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</si>
  <si>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</si>
  <si>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</si>
  <si>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</si>
  <si>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</si>
  <si>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</si>
  <si>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</si>
  <si>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</si>
  <si>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</si>
  <si>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</si>
  <si>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</si>
  <si>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</si>
  <si>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</si>
  <si>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</si>
  <si>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</si>
  <si>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</si>
  <si>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</si>
  <si>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</si>
  <si>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</si>
  <si>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</si>
  <si>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</si>
  <si>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</si>
  <si>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</si>
  <si>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</si>
  <si>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</si>
  <si>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</si>
  <si>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</si>
  <si>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</si>
  <si>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</si>
  <si>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</si>
  <si>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</si>
  <si>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</si>
  <si>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</si>
  <si>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</si>
  <si>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</si>
  <si>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</si>
  <si>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</si>
  <si>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</si>
  <si>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</si>
  <si>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</si>
  <si>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</si>
  <si>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</si>
  <si>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</si>
  <si>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</si>
  <si>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</si>
  <si>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</si>
  <si>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</si>
  <si>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</si>
  <si>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</si>
  <si>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</si>
  <si>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</si>
  <si>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</si>
  <si>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</si>
  <si>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</si>
  <si>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</si>
  <si>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</si>
  <si>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</si>
  <si>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</si>
  <si>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</si>
  <si>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</si>
  <si>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</si>
  <si>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</si>
  <si>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</si>
  <si>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</si>
  <si>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</si>
  <si>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</si>
  <si>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</si>
  <si>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</si>
  <si>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</si>
  <si>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</si>
  <si>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</si>
  <si>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</si>
  <si>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</si>
  <si>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</si>
  <si>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</si>
  <si>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</si>
  <si>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</si>
  <si>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</si>
  <si>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</si>
  <si>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</si>
  <si>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</si>
  <si>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</si>
  <si>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</si>
  <si>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</si>
  <si>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</si>
  <si>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</si>
  <si>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</si>
  <si>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</si>
  <si>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</si>
  <si>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</si>
  <si>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</si>
  <si>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</si>
  <si>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</si>
  <si>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</si>
  <si>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</si>
  <si>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</si>
  <si>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</si>
  <si>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</si>
  <si>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</si>
  <si>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</si>
  <si>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</si>
  <si>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</si>
  <si>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</si>
  <si>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</si>
  <si>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</si>
  <si>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</si>
  <si>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</si>
  <si>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</si>
  <si>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</si>
  <si>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</si>
  <si>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</si>
  <si>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</si>
  <si>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</si>
  <si>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</si>
  <si>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</si>
  <si>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</si>
  <si>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</si>
  <si>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</si>
  <si>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</si>
  <si>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</si>
  <si>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</si>
  <si>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</si>
  <si>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</si>
  <si>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</si>
  <si>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</si>
  <si>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</si>
  <si>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</si>
  <si>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</si>
  <si>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</si>
  <si>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</si>
  <si>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</si>
  <si>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</si>
  <si>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</si>
  <si>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</si>
  <si>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</si>
  <si>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</si>
  <si>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</si>
  <si>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</si>
  <si>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</si>
  <si>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</si>
  <si>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</si>
  <si>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</si>
  <si>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</si>
  <si>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</si>
  <si>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</si>
  <si>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</si>
  <si>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</si>
  <si>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</si>
  <si>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</si>
  <si>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</si>
  <si>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</si>
  <si>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</si>
  <si>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</si>
  <si>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</si>
  <si>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</si>
  <si>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</si>
  <si>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</si>
  <si>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</si>
  <si>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</si>
  <si>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</si>
  <si>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</si>
  <si>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</si>
  <si>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</si>
  <si>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</si>
  <si>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</si>
  <si>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</si>
  <si>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</si>
  <si>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</si>
  <si>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</si>
  <si>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</si>
  <si>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</si>
  <si>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</si>
  <si>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</si>
  <si>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</si>
  <si>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</si>
  <si>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</si>
  <si>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</si>
  <si>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</si>
  <si>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</si>
  <si>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</si>
  <si>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</si>
  <si>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</si>
  <si>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</si>
  <si>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</si>
  <si>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</si>
  <si>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</si>
  <si>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</si>
  <si>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</si>
  <si>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</si>
  <si>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</si>
  <si>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</si>
  <si>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</si>
  <si>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</si>
  <si>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</si>
  <si>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</si>
  <si>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</si>
  <si>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</si>
  <si>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</si>
  <si>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</si>
  <si>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</si>
  <si>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</si>
  <si>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</si>
  <si>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</si>
  <si>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</si>
  <si>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</si>
  <si>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</si>
  <si>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</si>
  <si>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</si>
  <si>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</si>
  <si>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</si>
  <si>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</si>
  <si>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</si>
  <si>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</si>
  <si>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</si>
  <si>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</si>
  <si>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</si>
  <si>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</si>
  <si>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</si>
  <si>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</si>
  <si>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</si>
  <si>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</si>
  <si>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</si>
  <si>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</si>
  <si>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</si>
  <si>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</si>
  <si>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</si>
  <si>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</si>
  <si>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</si>
  <si>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</si>
  <si>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</si>
  <si>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</si>
  <si>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</si>
  <si>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</si>
  <si>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</si>
  <si>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</si>
  <si>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</si>
  <si>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</si>
  <si>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</si>
  <si>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</si>
  <si>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</si>
  <si>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</si>
  <si>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</si>
  <si>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</si>
  <si>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</si>
  <si>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</si>
  <si>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</si>
  <si>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</si>
  <si>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</si>
  <si>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</si>
  <si>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</si>
  <si>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</si>
  <si>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</si>
  <si>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</si>
  <si>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</si>
  <si>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</si>
  <si>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</si>
  <si>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</si>
  <si>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</si>
  <si>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</si>
  <si>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</si>
  <si>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</si>
  <si>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</si>
  <si>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</si>
  <si>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</si>
  <si>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</si>
  <si>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</si>
  <si>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</si>
  <si>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</si>
  <si>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</si>
  <si>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</si>
  <si>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</si>
  <si>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</si>
  <si>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</si>
  <si>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</si>
  <si>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</si>
  <si>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</si>
  <si>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</si>
  <si>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</si>
  <si>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</si>
  <si>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</si>
  <si>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</si>
  <si>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</si>
  <si>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</si>
  <si>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</si>
  <si>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</si>
  <si>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</si>
  <si>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</si>
  <si>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</si>
  <si>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</si>
  <si>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</si>
  <si>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</si>
  <si>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</si>
  <si>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</si>
  <si>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</si>
  <si>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</si>
  <si>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</si>
  <si>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</si>
  <si>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</si>
  <si>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</si>
  <si>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</si>
  <si>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</si>
  <si>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</si>
  <si>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</si>
  <si>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</si>
  <si>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</si>
  <si>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</si>
  <si>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</si>
  <si>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</si>
  <si>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</si>
  <si>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</si>
  <si>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</si>
  <si>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</si>
  <si>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</si>
  <si>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</si>
  <si>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</si>
  <si>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</si>
  <si>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</si>
  <si>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</si>
  <si>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</si>
  <si>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</si>
  <si>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</si>
  <si>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</si>
  <si>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</si>
  <si>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</si>
  <si>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</si>
  <si>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</si>
  <si>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</si>
  <si>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</si>
  <si>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</si>
  <si>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</si>
  <si>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</si>
  <si>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</si>
  <si>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</si>
  <si>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</si>
  <si>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</si>
  <si>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</si>
  <si>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</si>
  <si>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</si>
  <si>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</si>
  <si>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</si>
  <si>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</si>
  <si>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</si>
  <si>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</si>
  <si>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</si>
  <si>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</si>
  <si>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</si>
  <si>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</si>
  <si>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</si>
  <si>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</si>
  <si>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</si>
  <si>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</si>
  <si>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</si>
  <si>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</si>
  <si>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</si>
  <si>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</si>
  <si>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</si>
  <si>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</si>
  <si>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</si>
  <si>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</si>
  <si>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</si>
  <si>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</si>
  <si>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</si>
  <si>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</si>
  <si>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</si>
  <si>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</si>
  <si>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</si>
  <si>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</si>
  <si>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</si>
  <si>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</si>
  <si>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</si>
  <si>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</si>
  <si>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</si>
  <si>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</si>
  <si>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</si>
  <si>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</si>
  <si>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</si>
  <si>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</si>
  <si>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</si>
  <si>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</si>
  <si>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</si>
  <si>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</si>
  <si>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</si>
  <si>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</si>
  <si>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</si>
  <si>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</si>
  <si>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</si>
  <si>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</si>
  <si>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</si>
  <si>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</si>
  <si>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</si>
  <si>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</si>
  <si>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</si>
  <si>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</si>
  <si>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</si>
  <si>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</si>
  <si>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</si>
  <si>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</si>
  <si>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</si>
  <si>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</si>
  <si>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</si>
  <si>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</si>
  <si>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</si>
  <si>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</si>
  <si>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</si>
  <si>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</si>
  <si>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</si>
  <si>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</si>
  <si>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</si>
  <si>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</si>
  <si>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</si>
  <si>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</si>
  <si>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</si>
  <si>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</si>
  <si>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</si>
  <si>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</si>
  <si>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</si>
  <si>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</si>
  <si>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</si>
  <si>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</si>
  <si>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</si>
  <si>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</si>
  <si>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</si>
  <si>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</si>
  <si>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</si>
  <si>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</si>
  <si>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</si>
  <si>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</si>
  <si>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</si>
  <si>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</si>
  <si>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</si>
  <si>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</si>
  <si>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</si>
  <si>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</si>
  <si>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</si>
  <si>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</si>
  <si>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</si>
  <si>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</si>
  <si>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</si>
  <si>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</si>
  <si>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</si>
  <si>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</si>
  <si>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</si>
  <si>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</si>
  <si>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</si>
  <si>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</si>
  <si>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</si>
  <si>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</si>
  <si>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</si>
  <si>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</si>
  <si>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</si>
  <si>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</si>
  <si>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</si>
  <si>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</si>
  <si>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</si>
  <si>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</si>
  <si>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</si>
  <si>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</si>
  <si>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</si>
  <si>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</si>
  <si>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</si>
  <si>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</si>
  <si>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</si>
  <si>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</si>
  <si>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</si>
  <si>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</si>
  <si>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</si>
  <si>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</si>
  <si>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</si>
  <si>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</si>
  <si>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</si>
  <si>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</si>
  <si>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</si>
  <si>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</si>
  <si>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</si>
  <si>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</si>
  <si>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</si>
  <si>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</si>
  <si>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</si>
  <si>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</si>
  <si>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</si>
  <si>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</si>
  <si>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</si>
  <si>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</si>
  <si>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</si>
  <si>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</si>
  <si>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</si>
  <si>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</si>
  <si>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</si>
  <si>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</si>
  <si>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</si>
  <si>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</si>
  <si>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</si>
  <si>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</si>
  <si>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</si>
  <si>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</si>
  <si>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</si>
  <si>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</si>
  <si>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</si>
  <si>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</si>
  <si>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</si>
  <si>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</si>
  <si>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</si>
  <si>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</si>
  <si>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</si>
  <si>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</si>
  <si>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</si>
  <si>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</si>
  <si>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</si>
  <si>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</si>
  <si>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</si>
  <si>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</si>
  <si>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</si>
  <si>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</si>
  <si>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</si>
  <si>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</si>
  <si>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</si>
  <si>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</si>
  <si>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</si>
  <si>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</si>
  <si>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</si>
  <si>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</si>
  <si>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</si>
  <si>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</si>
  <si>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</si>
  <si>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</si>
  <si>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</si>
  <si>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</si>
  <si>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</si>
  <si>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</si>
  <si>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</si>
  <si>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</si>
  <si>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</si>
  <si>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</si>
  <si>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</si>
  <si>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</si>
  <si>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</si>
  <si>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</si>
  <si>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</si>
  <si>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</si>
  <si>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</si>
  <si>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</si>
  <si>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</si>
  <si>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</si>
  <si>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</si>
  <si>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</si>
  <si>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</si>
  <si>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</si>
  <si>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</si>
  <si>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</si>
  <si>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</si>
  <si>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</si>
  <si>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</si>
  <si>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</si>
  <si>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</si>
  <si>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</si>
  <si>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</si>
  <si>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</si>
  <si>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</si>
  <si>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</si>
  <si>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</si>
  <si>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</si>
  <si>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</si>
  <si>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</si>
  <si>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</si>
  <si>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</si>
  <si>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</si>
  <si>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</si>
  <si>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</si>
  <si>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</si>
  <si>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</si>
  <si>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</si>
  <si>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</si>
  <si>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</si>
  <si>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</si>
  <si>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</si>
  <si>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</si>
  <si>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</si>
  <si>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</si>
  <si>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</si>
  <si>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</si>
  <si>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</si>
  <si>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</si>
  <si>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</si>
  <si>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</si>
  <si>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</si>
  <si>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</si>
  <si>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</si>
  <si>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</si>
  <si>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</si>
  <si>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</si>
  <si>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</si>
  <si>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</si>
  <si>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</si>
  <si>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</si>
  <si>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</si>
  <si>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</si>
  <si>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</si>
  <si>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</si>
  <si>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</si>
  <si>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</si>
  <si>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</si>
  <si>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</si>
  <si>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</si>
  <si>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</si>
  <si>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</si>
  <si>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</si>
  <si>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</si>
  <si>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</si>
  <si>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</si>
  <si>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</si>
  <si>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</si>
  <si>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</si>
  <si>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</si>
  <si>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</si>
  <si>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</si>
  <si>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</si>
  <si>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</si>
  <si>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</si>
  <si>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</si>
  <si>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</si>
  <si>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</si>
  <si>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</si>
  <si>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</si>
  <si>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</si>
  <si>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</si>
  <si>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</si>
  <si>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</si>
  <si>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</si>
  <si>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</si>
  <si>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</si>
  <si>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</si>
  <si>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</si>
  <si>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</si>
  <si>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</si>
  <si>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</si>
  <si>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</si>
  <si>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</si>
  <si>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</si>
  <si>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</si>
  <si>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</si>
  <si>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</si>
  <si>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</si>
  <si>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</si>
  <si>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</si>
  <si>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</si>
  <si>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</si>
  <si>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</si>
  <si>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</si>
  <si>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</si>
  <si>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</si>
  <si>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</si>
  <si>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</si>
  <si>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</si>
  <si>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</si>
  <si>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</si>
  <si>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</si>
  <si>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</si>
  <si>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</si>
  <si>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</si>
  <si>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</si>
  <si>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</si>
  <si>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</si>
  <si>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</si>
  <si>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</si>
  <si>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</si>
  <si>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</si>
  <si>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</si>
  <si>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</si>
  <si>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</si>
  <si>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</si>
  <si>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</si>
  <si>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</si>
  <si>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</si>
  <si>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</si>
  <si>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</si>
  <si>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</si>
  <si>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</si>
  <si>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</si>
  <si>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</si>
  <si>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</si>
  <si>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</si>
  <si>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</si>
  <si>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</si>
  <si>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</si>
  <si>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</si>
  <si>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</si>
  <si>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</si>
  <si>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</si>
  <si>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</si>
  <si>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</si>
  <si>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</si>
  <si>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</si>
  <si>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</si>
  <si>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</si>
  <si>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</si>
  <si>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</si>
  <si>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</si>
  <si>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</si>
  <si>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</si>
  <si>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</si>
  <si>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</si>
  <si>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</si>
  <si>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</si>
  <si>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</si>
  <si>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</si>
  <si>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</si>
  <si>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</si>
  <si>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</si>
  <si>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</si>
  <si>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</si>
  <si>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</si>
  <si>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</si>
  <si>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</si>
  <si>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</si>
  <si>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</si>
  <si>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</si>
  <si>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</si>
  <si>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</si>
  <si>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</si>
  <si>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</si>
  <si>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</si>
  <si>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</si>
  <si>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</si>
  <si>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</si>
  <si>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</si>
  <si>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</si>
  <si>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</si>
  <si>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</si>
  <si>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</si>
  <si>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</si>
  <si>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</si>
  <si>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</si>
  <si>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</si>
  <si>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</si>
  <si>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</si>
  <si>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</si>
  <si>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</si>
  <si>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</si>
  <si>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</si>
  <si>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</si>
  <si>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</si>
  <si>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</si>
  <si>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</si>
  <si>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</si>
  <si>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</si>
  <si>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</si>
  <si>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</si>
  <si>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</si>
  <si>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</si>
  <si>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</si>
  <si>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</si>
  <si>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</si>
  <si>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</si>
  <si>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</si>
  <si>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</si>
  <si>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</si>
  <si>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</si>
  <si>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</si>
  <si>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</si>
  <si>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</si>
  <si>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</si>
  <si>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</si>
  <si>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</si>
  <si>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</si>
  <si>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</si>
  <si>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</si>
  <si>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</si>
  <si>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</si>
  <si>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</si>
  <si>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</si>
  <si>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</si>
  <si>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</si>
  <si>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</si>
  <si>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</si>
  <si>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</si>
  <si>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</si>
  <si>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</si>
  <si>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</si>
  <si>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</si>
  <si>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</si>
  <si>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</si>
  <si>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</si>
  <si>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</si>
  <si>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</si>
  <si>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</si>
  <si>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</si>
  <si>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</si>
  <si>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</si>
  <si>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</si>
  <si>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</si>
  <si>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</si>
  <si>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</si>
  <si>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</si>
  <si>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</si>
  <si>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</si>
  <si>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</si>
  <si>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</si>
  <si>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</si>
  <si>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</si>
  <si>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</si>
  <si>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</si>
  <si>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</si>
  <si>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</si>
  <si>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</si>
  <si>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</si>
  <si>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</si>
  <si>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</si>
  <si>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</si>
  <si>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</si>
  <si>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</si>
  <si>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</si>
  <si>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</si>
  <si>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</si>
  <si>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</si>
  <si>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</si>
  <si>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</si>
  <si>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</si>
  <si>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</si>
  <si>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</si>
  <si>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</si>
  <si>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</si>
  <si>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</si>
  <si>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</si>
  <si>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</si>
  <si>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</si>
  <si>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</si>
  <si>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</si>
  <si>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</si>
  <si>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</si>
  <si>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</si>
  <si>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</si>
  <si>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</si>
  <si>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</si>
  <si>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</si>
  <si>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</si>
  <si>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</si>
  <si>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</si>
  <si>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</si>
  <si>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</si>
  <si>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</si>
  <si>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</si>
  <si>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</si>
  <si>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</si>
  <si>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</si>
  <si>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</si>
  <si>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</si>
  <si>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</si>
  <si>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</si>
  <si>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</si>
  <si>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</si>
  <si>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</si>
  <si>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</si>
  <si>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</si>
  <si>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</si>
  <si>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</si>
  <si>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</si>
  <si>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</si>
  <si>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</si>
  <si>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</si>
  <si>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</si>
  <si>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</si>
  <si>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</si>
  <si>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</si>
  <si>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</si>
  <si>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</si>
  <si>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</si>
  <si>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</si>
  <si>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</si>
  <si>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</si>
  <si>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</si>
  <si>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</si>
  <si>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</si>
  <si>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</si>
  <si>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</si>
  <si>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</si>
  <si>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</si>
  <si>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</si>
  <si>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</si>
  <si>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</si>
  <si>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</si>
  <si>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</si>
  <si>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</si>
  <si>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</si>
  <si>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</si>
  <si>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</si>
  <si>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</si>
  <si>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</si>
  <si>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</si>
  <si>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</si>
  <si>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</si>
  <si>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</si>
  <si>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</si>
  <si>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</si>
  <si>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</si>
  <si>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</si>
  <si>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</si>
  <si>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</si>
  <si>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</si>
  <si>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</si>
  <si>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</si>
  <si>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</si>
  <si>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</si>
  <si>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</si>
  <si>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</si>
  <si>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</si>
  <si>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</si>
  <si>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</si>
  <si>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</si>
  <si>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</si>
  <si>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</si>
  <si>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</si>
  <si>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</si>
  <si>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</si>
  <si>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</si>
  <si>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</si>
  <si>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</si>
  <si>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</si>
  <si>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</si>
  <si>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</si>
  <si>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</si>
  <si>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</si>
  <si>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</si>
  <si>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</si>
  <si>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</si>
  <si>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</si>
  <si>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</si>
  <si>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</si>
  <si>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</si>
  <si>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</si>
  <si>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</si>
  <si>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</si>
  <si>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</si>
  <si>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</si>
  <si>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</si>
  <si>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</si>
  <si>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</si>
  <si>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</si>
  <si>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</si>
  <si>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</si>
  <si>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</si>
  <si>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</si>
  <si>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</si>
  <si>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</si>
  <si>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</si>
  <si>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</si>
  <si>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</si>
  <si>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</si>
  <si>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</si>
  <si>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</si>
  <si>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</si>
  <si>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</si>
  <si>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</si>
  <si>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</si>
  <si>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</si>
  <si>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</si>
  <si>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</si>
  <si>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</si>
  <si>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</si>
  <si>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</si>
  <si>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</si>
  <si>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</si>
  <si>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</si>
  <si>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</si>
  <si>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</si>
  <si>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</si>
  <si>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</si>
  <si>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</si>
  <si>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</si>
  <si>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</si>
  <si>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</si>
  <si>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</si>
  <si>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</si>
  <si>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</si>
  <si>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</si>
  <si>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</si>
  <si>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</si>
  <si>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</si>
  <si>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</si>
  <si>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</si>
  <si>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</si>
  <si>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</si>
  <si>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</si>
  <si>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</si>
  <si>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</si>
  <si>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</si>
  <si>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</si>
  <si>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</si>
  <si>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</si>
  <si>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</si>
  <si>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</si>
  <si>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</si>
  <si>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</si>
  <si>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</si>
  <si>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</si>
  <si>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</si>
  <si>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</si>
  <si>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</si>
  <si>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</si>
  <si>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</si>
  <si>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</si>
  <si>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</si>
  <si>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</si>
  <si>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</si>
  <si>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</si>
  <si>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</si>
  <si>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</si>
  <si>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</si>
  <si>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</si>
  <si>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</si>
  <si>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</si>
  <si>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</si>
  <si>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</si>
  <si>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</si>
  <si>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</si>
  <si>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</si>
  <si>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</si>
  <si>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</si>
  <si>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</si>
  <si>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</si>
  <si>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</si>
  <si>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</si>
  <si>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</si>
  <si>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</si>
  <si>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</si>
  <si>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</si>
  <si>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</si>
  <si>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</si>
  <si>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</si>
  <si>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</si>
  <si>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</si>
  <si>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</si>
  <si>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</si>
  <si>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</si>
  <si>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</si>
  <si>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</si>
  <si>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</si>
  <si>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</si>
  <si>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</si>
  <si>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</si>
  <si>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</si>
  <si>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</si>
  <si>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</si>
  <si>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</si>
  <si>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</si>
  <si>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</si>
  <si>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</si>
  <si>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</si>
  <si>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</si>
  <si>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</si>
  <si>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</si>
  <si>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</si>
  <si>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</si>
  <si>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</si>
  <si>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</si>
  <si>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</si>
  <si>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</si>
  <si>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</si>
  <si>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</si>
  <si>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</si>
  <si>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</si>
  <si>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</si>
  <si>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</si>
  <si>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</si>
  <si>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</si>
  <si>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</si>
  <si>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</si>
  <si>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</si>
  <si>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</si>
  <si>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</si>
  <si>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</si>
  <si>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</si>
  <si>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</si>
  <si>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</si>
  <si>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</si>
  <si>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</si>
  <si>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</si>
  <si>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</si>
  <si>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</si>
  <si>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</si>
  <si>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</si>
  <si>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</si>
  <si>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</si>
  <si>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</si>
  <si>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</si>
  <si>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</si>
  <si>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</si>
  <si>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</si>
  <si>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</si>
  <si>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</si>
  <si>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</si>
  <si>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</si>
  <si>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</si>
  <si>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</si>
  <si>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</si>
  <si>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</si>
  <si>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</si>
  <si>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</si>
  <si>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</si>
  <si>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</si>
  <si>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</si>
  <si>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</si>
  <si>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</si>
  <si>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</si>
  <si>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</si>
  <si>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</si>
  <si>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</si>
  <si>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</si>
  <si>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</si>
  <si>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</si>
  <si>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</si>
  <si>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</si>
  <si>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</si>
  <si>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</si>
  <si>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</si>
  <si>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</si>
  <si>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</si>
  <si>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</si>
  <si>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</si>
  <si>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</si>
  <si>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</si>
  <si>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</si>
  <si>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</si>
  <si>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</si>
  <si>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</si>
  <si>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</si>
  <si>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</si>
  <si>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</si>
  <si>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</si>
  <si>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</si>
  <si>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</si>
  <si>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</si>
  <si>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</si>
  <si>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</si>
  <si>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</si>
  <si>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</si>
  <si>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</si>
  <si>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</si>
  <si>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</si>
  <si>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</si>
  <si>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</si>
  <si>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</si>
  <si>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</si>
  <si>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</si>
  <si>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</si>
  <si>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</si>
  <si>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</si>
  <si>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</si>
  <si>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</si>
  <si>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</si>
  <si>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</si>
  <si>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</si>
  <si>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</si>
  <si>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</si>
  <si>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</si>
  <si>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</si>
  <si>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</si>
  <si>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</si>
  <si>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</si>
  <si>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</si>
  <si>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</si>
  <si>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</si>
  <si>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</si>
  <si>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</si>
  <si>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</si>
  <si>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</si>
  <si>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</si>
  <si>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</si>
  <si>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</si>
  <si>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</si>
  <si>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</si>
  <si>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</si>
  <si>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</si>
  <si>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</si>
  <si>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</si>
  <si>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</si>
  <si>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</si>
  <si>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</si>
  <si>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</si>
  <si>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</si>
  <si>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</si>
  <si>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</si>
  <si>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</si>
  <si>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</si>
  <si>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</si>
  <si>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</si>
  <si>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</si>
  <si>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</si>
  <si>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</si>
  <si>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</si>
  <si>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</si>
  <si>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</si>
  <si>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</si>
  <si>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</si>
  <si>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</si>
  <si>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</si>
  <si>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</si>
  <si>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</si>
  <si>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</si>
  <si>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</si>
  <si>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</si>
  <si>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</si>
  <si>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</si>
  <si>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</si>
  <si>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</si>
  <si>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</si>
  <si>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</si>
  <si>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</si>
  <si>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</si>
  <si>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</si>
  <si>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</si>
  <si>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</si>
  <si>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</si>
  <si>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</si>
  <si>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</si>
  <si>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</si>
  <si>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</si>
  <si>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</si>
  <si>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</si>
  <si>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</si>
  <si>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</si>
  <si>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</si>
  <si>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</si>
  <si>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</si>
  <si>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</si>
  <si>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</si>
  <si>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</si>
  <si>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</si>
  <si>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</si>
  <si>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</si>
  <si>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</si>
  <si>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</si>
  <si>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</si>
  <si>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</si>
  <si>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</si>
  <si>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</si>
  <si>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</si>
  <si>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</si>
  <si>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</si>
  <si>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</si>
  <si>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</si>
  <si>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</si>
  <si>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</si>
  <si>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</si>
  <si>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</si>
  <si>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</si>
  <si>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</si>
  <si>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</si>
  <si>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</si>
  <si>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</si>
  <si>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</si>
  <si>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</si>
  <si>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</si>
  <si>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</si>
  <si>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</si>
  <si>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</si>
  <si>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</si>
  <si>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</si>
  <si>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</si>
  <si>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</si>
  <si>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</si>
  <si>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</si>
  <si>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</si>
  <si>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</si>
  <si>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</si>
  <si>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</si>
  <si>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</si>
  <si>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</si>
  <si>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</si>
  <si>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</si>
  <si>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</si>
  <si>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</si>
  <si>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</si>
  <si>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</si>
  <si>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</si>
  <si>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</si>
  <si>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</si>
  <si>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</si>
  <si>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</si>
  <si>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</si>
  <si>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</si>
  <si>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</si>
  <si>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</si>
  <si>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</si>
  <si>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</si>
  <si>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</si>
  <si>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</si>
  <si>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</si>
  <si>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</si>
  <si>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</si>
  <si>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</si>
  <si>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</si>
  <si>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</si>
  <si>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</si>
  <si>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</si>
  <si>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</si>
  <si>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</si>
  <si>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</si>
  <si>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</si>
  <si>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</si>
  <si>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</si>
  <si>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</si>
  <si>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</si>
  <si>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</si>
  <si>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</si>
  <si>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</si>
  <si>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</si>
  <si>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</si>
  <si>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</si>
  <si>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</si>
  <si>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</si>
  <si>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</si>
  <si>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</si>
  <si>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</si>
  <si>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</si>
  <si>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</si>
  <si>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</si>
  <si>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</si>
  <si>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</si>
  <si>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</si>
  <si>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</si>
  <si>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</si>
  <si>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</si>
  <si>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</si>
  <si>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</si>
  <si>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</si>
  <si>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</si>
  <si>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</si>
  <si>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</si>
  <si>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</si>
  <si>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</si>
  <si>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</si>
  <si>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</si>
  <si>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</si>
  <si>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</si>
  <si>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</si>
  <si>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</si>
  <si>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</si>
  <si>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</si>
  <si>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</si>
  <si>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</si>
  <si>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</si>
  <si>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</si>
  <si>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</si>
  <si>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</si>
  <si>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</si>
  <si>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</si>
  <si>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</si>
  <si>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</si>
  <si>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</si>
  <si>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</si>
  <si>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</si>
  <si>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</si>
  <si>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</si>
  <si>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</si>
  <si>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</si>
  <si>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</si>
  <si>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</si>
  <si>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</si>
  <si>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</si>
  <si>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</si>
  <si>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</si>
  <si>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</si>
  <si>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</si>
  <si>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</si>
  <si>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</si>
  <si>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</si>
  <si>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</si>
  <si>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</si>
  <si>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</si>
  <si>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</si>
  <si>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</si>
  <si>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</si>
  <si>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</si>
  <si>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</si>
  <si>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</si>
  <si>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</si>
  <si>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</si>
  <si>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</si>
  <si>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</si>
  <si>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</si>
  <si>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</si>
  <si>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</si>
  <si>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</si>
  <si>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</si>
  <si>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</si>
  <si>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</si>
  <si>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</si>
  <si>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</si>
  <si>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</si>
  <si>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</si>
  <si>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</si>
  <si>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</si>
  <si>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</si>
  <si>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</si>
  <si>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</si>
  <si>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</si>
  <si>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</si>
  <si>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</si>
  <si>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</si>
  <si>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</si>
  <si>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</si>
  <si>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</si>
  <si>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</si>
  <si>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</si>
  <si>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</si>
  <si>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</si>
  <si>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</si>
  <si>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</si>
  <si>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</si>
  <si>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</si>
  <si>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</si>
  <si>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</si>
  <si>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</si>
  <si>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</si>
  <si>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</si>
  <si>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</si>
  <si>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</si>
  <si>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</si>
  <si>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</si>
  <si>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</si>
  <si>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</si>
  <si>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</si>
  <si>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</si>
  <si>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</si>
  <si>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</si>
  <si>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</si>
  <si>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</si>
  <si>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</si>
  <si>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</si>
  <si>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</si>
  <si>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</si>
  <si>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</si>
  <si>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</si>
  <si>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</si>
  <si>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</si>
  <si>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</si>
  <si>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</si>
  <si>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</si>
  <si>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</si>
  <si>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</si>
  <si>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</si>
  <si>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</si>
  <si>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</si>
  <si>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</si>
  <si>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</si>
  <si>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</si>
  <si>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</si>
  <si>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</si>
  <si>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</si>
  <si>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</si>
  <si>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</si>
  <si>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</si>
  <si>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</si>
  <si>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</si>
  <si>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</si>
  <si>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</si>
  <si>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</si>
  <si>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</si>
  <si>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</si>
  <si>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</si>
  <si>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</si>
  <si>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</si>
  <si>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</si>
  <si>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</si>
  <si>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</si>
  <si>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</si>
  <si>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</si>
  <si>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</si>
  <si>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</si>
  <si>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</si>
  <si>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</si>
  <si>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</si>
  <si>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</si>
  <si>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</si>
  <si>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</si>
  <si>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</si>
  <si>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</si>
  <si>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</si>
  <si>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</si>
  <si>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</si>
  <si>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</si>
  <si>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</si>
  <si>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</si>
  <si>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</si>
  <si>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</si>
  <si>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</si>
  <si>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</si>
  <si>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</si>
  <si>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</si>
  <si>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</si>
  <si>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</si>
  <si>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</si>
  <si>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</si>
  <si>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</si>
  <si>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</si>
  <si>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</si>
  <si>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</si>
  <si>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</si>
  <si>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</si>
  <si>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</si>
  <si>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</si>
  <si>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</si>
  <si>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</si>
  <si>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</si>
  <si>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</si>
  <si>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</si>
  <si>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</si>
  <si>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</si>
  <si>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</si>
  <si>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</si>
  <si>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</si>
  <si>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</si>
  <si>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</si>
  <si>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</si>
  <si>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</si>
  <si>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</si>
  <si>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</si>
  <si>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</si>
  <si>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</si>
  <si>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</si>
  <si>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</si>
  <si>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</si>
  <si>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</si>
  <si>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</si>
  <si>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</si>
  <si>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</si>
  <si>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</si>
  <si>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</si>
  <si>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</si>
  <si>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</si>
  <si>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</si>
  <si>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</si>
  <si>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</si>
  <si>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</si>
  <si>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</si>
  <si>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</si>
  <si>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</si>
  <si>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</si>
  <si>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</si>
  <si>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</si>
  <si>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</si>
  <si>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</si>
  <si>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</si>
  <si>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</si>
  <si>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</si>
  <si>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</si>
  <si>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</si>
  <si>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</si>
  <si>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</si>
  <si>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</si>
  <si>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</si>
  <si>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</si>
  <si>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</si>
  <si>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</si>
  <si>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</si>
  <si>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</si>
  <si>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</si>
  <si>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</si>
  <si>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</si>
  <si>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</si>
  <si>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</si>
  <si>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</si>
  <si>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</si>
  <si>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</si>
  <si>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</si>
  <si>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</si>
  <si>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</si>
  <si>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</si>
  <si>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</si>
  <si>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</si>
  <si>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</si>
  <si>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</si>
  <si>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</si>
  <si>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</si>
  <si>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</si>
  <si>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</si>
  <si>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</si>
  <si>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</si>
  <si>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</si>
  <si>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</si>
  <si>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</si>
  <si>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</si>
  <si>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</si>
  <si>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</si>
  <si>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</si>
  <si>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</si>
  <si>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</si>
  <si>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</si>
  <si>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</si>
  <si>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</si>
  <si>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</si>
  <si>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</si>
  <si>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</si>
  <si>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</si>
  <si>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</si>
  <si>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</si>
  <si>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</si>
  <si>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</si>
  <si>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</si>
  <si>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</si>
  <si>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</si>
  <si>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</si>
  <si>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</si>
  <si>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</si>
  <si>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</si>
  <si>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</si>
  <si>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</si>
  <si>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</si>
  <si>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</si>
  <si>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</si>
  <si>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</si>
  <si>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</si>
  <si>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</si>
  <si>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</si>
  <si>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</si>
  <si>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</si>
  <si>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</si>
  <si>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</si>
  <si>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</si>
  <si>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</si>
  <si>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</si>
  <si>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</si>
  <si>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</si>
  <si>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</si>
  <si>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</si>
  <si>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</si>
  <si>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</si>
  <si>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</si>
  <si>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</si>
  <si>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</si>
  <si>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</si>
  <si>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</si>
  <si>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</si>
  <si>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</si>
  <si>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</si>
  <si>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</si>
  <si>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</si>
  <si>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</si>
  <si>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</si>
  <si>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</si>
  <si>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</si>
  <si>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</si>
  <si>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</si>
  <si>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</si>
  <si>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</si>
  <si>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</si>
  <si>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</si>
  <si>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</si>
  <si>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</si>
  <si>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</si>
  <si>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</si>
  <si>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</si>
  <si>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</si>
  <si>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</si>
  <si>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</si>
  <si>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</si>
  <si>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</si>
  <si>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</si>
  <si>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</si>
  <si>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</si>
  <si>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</si>
  <si>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</si>
  <si>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</si>
  <si>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</si>
  <si>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</si>
  <si>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</si>
  <si>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</si>
  <si>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</si>
  <si>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</si>
  <si>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</si>
  <si>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</si>
  <si>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</si>
  <si>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</si>
  <si>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</si>
  <si>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</si>
  <si>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</si>
  <si>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</si>
  <si>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</si>
  <si>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</si>
  <si>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</si>
  <si>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</si>
  <si>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</si>
  <si>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</si>
  <si>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</si>
  <si>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</si>
  <si>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</si>
  <si>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</si>
  <si>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</si>
  <si>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</si>
  <si>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</si>
  <si>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</si>
  <si>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</si>
  <si>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</si>
  <si>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</si>
  <si>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</si>
  <si>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</si>
  <si>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</si>
  <si>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</si>
  <si>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</si>
  <si>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</si>
  <si>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</si>
  <si>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</si>
  <si>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</si>
  <si>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</si>
  <si>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</si>
  <si>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</si>
  <si>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</si>
  <si>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</si>
  <si>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</si>
  <si>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</si>
  <si>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</si>
  <si>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</si>
  <si>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</si>
  <si>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</si>
  <si>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</si>
  <si>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</si>
  <si>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</si>
  <si>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</si>
  <si>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</si>
  <si>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</si>
  <si>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</si>
  <si>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</si>
  <si>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</si>
  <si>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</si>
  <si>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</si>
  <si>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</si>
  <si>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</si>
  <si>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</si>
  <si>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</si>
  <si>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</si>
  <si>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</si>
  <si>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</si>
  <si>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</si>
  <si>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</si>
  <si>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</si>
  <si>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</si>
  <si>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</si>
  <si>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</si>
  <si>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</si>
  <si>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</si>
  <si>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</si>
  <si>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</si>
  <si>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</si>
  <si>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</si>
  <si>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</si>
  <si>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</si>
  <si>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</si>
  <si>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</si>
  <si>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</si>
  <si>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</si>
  <si>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</si>
  <si>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</si>
  <si>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</si>
  <si>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</si>
  <si>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</si>
  <si>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</si>
  <si>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</si>
  <si>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</si>
  <si>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</si>
  <si>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</si>
  <si>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</si>
  <si>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</si>
  <si>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</si>
  <si>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</si>
  <si>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</si>
  <si>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</si>
  <si>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</si>
  <si>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</si>
  <si>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</si>
  <si>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</si>
  <si>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</si>
  <si>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</si>
  <si>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</si>
  <si>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</si>
  <si>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</si>
  <si>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</si>
  <si>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</si>
  <si>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</si>
  <si>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</si>
  <si>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</si>
  <si>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</si>
  <si>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</si>
  <si>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</si>
  <si>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</si>
  <si>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</si>
  <si>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</si>
  <si>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</si>
  <si>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</si>
  <si>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</si>
  <si>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</si>
  <si>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</si>
  <si>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</si>
  <si>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</si>
  <si>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</si>
  <si>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</si>
  <si>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</si>
  <si>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</si>
  <si>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</si>
  <si>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</si>
  <si>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</si>
  <si>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</si>
  <si>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</si>
  <si>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</si>
  <si>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</si>
  <si>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</si>
  <si>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</si>
  <si>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</si>
  <si>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</si>
  <si>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</si>
  <si>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</si>
  <si>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</si>
  <si>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</si>
  <si>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</si>
  <si>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</si>
  <si>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</si>
  <si>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</si>
  <si>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</si>
  <si>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</si>
  <si>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</si>
  <si>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</si>
  <si>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</si>
  <si>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</si>
  <si>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</si>
  <si>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</si>
  <si>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</si>
  <si>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</si>
  <si>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</si>
  <si>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</si>
  <si>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</si>
  <si>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</si>
  <si>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</si>
  <si>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</si>
  <si>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</si>
  <si>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</si>
  <si>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</si>
  <si>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</si>
  <si>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</si>
  <si>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</si>
  <si>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</si>
  <si>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</si>
  <si>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</si>
  <si>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</si>
  <si>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</si>
  <si>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</si>
  <si>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</si>
  <si>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</si>
  <si>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</si>
  <si>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</si>
  <si>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</si>
  <si>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</si>
  <si>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</si>
  <si>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</si>
  <si>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</si>
  <si>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</si>
  <si>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</si>
  <si>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</si>
  <si>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</si>
  <si>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</si>
  <si>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</si>
  <si>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</si>
  <si>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</si>
  <si>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</si>
  <si>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</si>
  <si>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</si>
  <si>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</si>
  <si>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</si>
  <si>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</si>
  <si>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</si>
  <si>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</si>
  <si>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</si>
  <si>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</si>
  <si>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</si>
  <si>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</si>
  <si>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</si>
  <si>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</si>
  <si>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</si>
  <si>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</si>
  <si>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</si>
  <si>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</si>
  <si>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</si>
  <si>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</si>
  <si>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</si>
  <si>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</si>
  <si>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</si>
  <si>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</si>
  <si>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</si>
  <si>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</si>
  <si>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</si>
  <si>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</si>
  <si>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</si>
  <si>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</si>
  <si>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</si>
  <si>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</si>
  <si>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</si>
  <si>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</si>
  <si>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</si>
  <si>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</si>
  <si>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</si>
  <si>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</si>
  <si>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</si>
  <si>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</si>
  <si>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</si>
  <si>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</si>
  <si>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</si>
  <si>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</si>
  <si>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</si>
  <si>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</si>
  <si>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</si>
  <si>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</si>
  <si>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</si>
  <si>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</si>
  <si>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</si>
  <si>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</si>
  <si>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</si>
  <si>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</si>
  <si>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</si>
  <si>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</si>
  <si>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</si>
  <si>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</si>
  <si>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</si>
  <si>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</si>
  <si>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</si>
  <si>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</si>
  <si>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</si>
  <si>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</si>
  <si>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</si>
  <si>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</si>
  <si>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</si>
  <si>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</si>
  <si>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</si>
  <si>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</si>
  <si>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</si>
  <si>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</si>
  <si>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</si>
  <si>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</si>
  <si>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</si>
  <si>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</si>
  <si>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</si>
  <si>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</si>
  <si>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</si>
  <si>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</si>
  <si>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</si>
  <si>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</si>
  <si>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</si>
  <si>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</si>
  <si>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</si>
  <si>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</si>
  <si>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</si>
  <si>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</si>
  <si>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</si>
  <si>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</si>
  <si>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</si>
  <si>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</si>
  <si>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</si>
  <si>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</si>
  <si>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</si>
  <si>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</si>
  <si>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</si>
  <si>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</si>
  <si>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</si>
  <si>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</si>
  <si>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</si>
  <si>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</si>
  <si>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</si>
  <si>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</si>
  <si>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</si>
  <si>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</si>
  <si>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</si>
  <si>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</si>
  <si>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</si>
  <si>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</si>
  <si>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</si>
  <si>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</si>
  <si>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</si>
  <si>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</si>
  <si>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</si>
  <si>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</si>
  <si>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</si>
  <si>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</si>
  <si>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</si>
  <si>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</si>
  <si>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</si>
  <si>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</si>
  <si>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</si>
  <si>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</si>
  <si>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</si>
  <si>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</si>
  <si>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</si>
  <si>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</si>
  <si>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</si>
  <si>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</si>
  <si>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</si>
  <si>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</si>
  <si>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</si>
  <si>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</si>
  <si>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</si>
  <si>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</si>
  <si>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</si>
  <si>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</si>
  <si>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</si>
  <si>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</si>
  <si>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</si>
  <si>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</si>
  <si>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</si>
  <si>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</si>
  <si>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</si>
  <si>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</si>
  <si>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</si>
  <si>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</si>
  <si>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</si>
  <si>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</si>
  <si>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</si>
  <si>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</si>
  <si>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</si>
  <si>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</si>
  <si>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</si>
  <si>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</si>
  <si>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</si>
  <si>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</si>
  <si>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</si>
  <si>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</si>
  <si>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</si>
  <si>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</si>
  <si>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</si>
  <si>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</si>
  <si>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</si>
  <si>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</si>
  <si>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</si>
  <si>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</si>
  <si>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</si>
  <si>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</si>
  <si>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</si>
  <si>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</si>
  <si>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</si>
  <si>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</si>
  <si>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</si>
  <si>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</si>
  <si>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</si>
  <si>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</si>
  <si>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</si>
  <si>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</si>
  <si>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</si>
  <si>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</si>
  <si>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</si>
  <si>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</si>
  <si>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</si>
  <si>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</si>
  <si>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</si>
  <si>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</si>
  <si>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</si>
  <si>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</si>
  <si>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</si>
  <si>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</si>
  <si>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</si>
  <si>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</si>
  <si>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</si>
  <si>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</si>
  <si>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</si>
  <si>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</si>
  <si>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</si>
  <si>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</si>
  <si>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</si>
  <si>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</si>
  <si>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</si>
  <si>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</si>
  <si>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</si>
  <si>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</si>
  <si>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</si>
  <si>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</si>
  <si>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</si>
  <si>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</si>
  <si>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</si>
  <si>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</si>
  <si>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</si>
  <si>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</si>
  <si>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</si>
  <si>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</si>
  <si>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</si>
  <si>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</si>
  <si>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</si>
  <si>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</si>
  <si>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</si>
  <si>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</si>
  <si>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</si>
  <si>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</si>
  <si>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</si>
  <si>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</si>
  <si>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</si>
  <si>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</si>
  <si>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</si>
  <si>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</si>
  <si>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</si>
  <si>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</si>
  <si>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</si>
  <si>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</si>
  <si>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</si>
  <si>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</si>
  <si>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</si>
  <si>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</si>
  <si>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</si>
  <si>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</si>
  <si>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</si>
  <si>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</si>
  <si>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</si>
  <si>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</si>
  <si>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</si>
  <si>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</si>
  <si>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</si>
  <si>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</si>
  <si>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</si>
  <si>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</si>
  <si>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</si>
  <si>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</si>
  <si>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</si>
  <si>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</si>
  <si>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</si>
  <si>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</si>
  <si>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</si>
  <si>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</si>
  <si>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</si>
  <si>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</si>
  <si>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</si>
  <si>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</si>
  <si>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</si>
  <si>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</si>
  <si>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</si>
  <si>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</si>
  <si>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</si>
  <si>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</si>
  <si>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</si>
  <si>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</si>
  <si>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</si>
  <si>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</si>
  <si>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</si>
  <si>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</si>
  <si>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</si>
  <si>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</si>
  <si>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</si>
  <si>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</si>
  <si>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</si>
  <si>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</si>
  <si>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</si>
  <si>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</si>
  <si>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</si>
  <si>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</si>
  <si>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</si>
  <si>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</si>
  <si>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</si>
  <si>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</si>
  <si>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</si>
  <si>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</si>
  <si>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</si>
  <si>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</si>
  <si>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</si>
  <si>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</si>
  <si>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</si>
  <si>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</si>
  <si>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</si>
  <si>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</si>
  <si>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</si>
  <si>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</si>
  <si>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</si>
  <si>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</si>
  <si>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</si>
  <si>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</si>
  <si>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</si>
  <si>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</si>
  <si>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</si>
  <si>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</si>
  <si>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</si>
  <si>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</si>
  <si>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</si>
  <si>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</si>
  <si>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</si>
  <si>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</si>
  <si>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</si>
  <si>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</si>
  <si>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</si>
  <si>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</si>
  <si>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</si>
  <si>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</si>
  <si>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</si>
  <si>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</si>
  <si>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</si>
  <si>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</si>
  <si>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</si>
  <si>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</si>
  <si>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</si>
  <si>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</si>
  <si>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</si>
  <si>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</si>
  <si>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</si>
  <si>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</si>
  <si>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</si>
  <si>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</si>
  <si>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</si>
  <si>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</si>
  <si>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</si>
  <si>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</si>
  <si>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</si>
  <si>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</si>
  <si>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</si>
  <si>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</si>
  <si>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</si>
  <si>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</si>
  <si>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</si>
  <si>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</si>
  <si>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</si>
  <si>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</si>
  <si>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</si>
  <si>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</si>
  <si>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</si>
  <si>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</si>
  <si>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</si>
  <si>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</si>
  <si>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</si>
  <si>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</si>
  <si>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</si>
  <si>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</si>
  <si>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</si>
  <si>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</si>
  <si>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</si>
  <si>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</si>
  <si>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</si>
  <si>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</si>
  <si>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</si>
  <si>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</si>
  <si>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</si>
  <si>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</si>
  <si>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</si>
  <si>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</si>
  <si>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</si>
  <si>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</si>
  <si>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</si>
  <si>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</si>
  <si>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</si>
  <si>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</si>
  <si>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</si>
  <si>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</si>
  <si>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</si>
  <si>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</si>
  <si>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</si>
  <si>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</si>
  <si>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</si>
  <si>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</si>
  <si>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</si>
  <si>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</si>
  <si>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</si>
  <si>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</si>
  <si>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</si>
  <si>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</si>
  <si>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</si>
  <si>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</si>
  <si>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</si>
  <si>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</si>
  <si>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</si>
  <si>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</si>
  <si>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</si>
  <si>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</si>
  <si>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</si>
  <si>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</si>
  <si>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</si>
  <si>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</si>
  <si>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</si>
  <si>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</si>
  <si>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</si>
  <si>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</si>
  <si>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</si>
  <si>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</si>
  <si>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</si>
  <si>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</si>
  <si>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</si>
  <si>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</si>
  <si>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</si>
  <si>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</si>
  <si>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</si>
  <si>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</si>
  <si>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</si>
  <si>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</si>
  <si>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</si>
  <si>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</si>
  <si>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</si>
  <si>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</si>
  <si>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</si>
  <si>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</si>
  <si>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</si>
  <si>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</si>
  <si>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</si>
  <si>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</si>
  <si>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</si>
  <si>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</si>
  <si>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</si>
  <si>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</si>
  <si>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</si>
  <si>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</si>
  <si>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</si>
  <si>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</si>
  <si>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</si>
  <si>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</si>
  <si>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</si>
  <si>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</si>
  <si>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</si>
  <si>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</si>
  <si>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</si>
  <si>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</si>
  <si>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</si>
  <si>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</si>
  <si>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</si>
  <si>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</si>
  <si>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</si>
  <si>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</si>
  <si>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</si>
  <si>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</si>
  <si>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</si>
  <si>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</si>
  <si>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</si>
  <si>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</si>
  <si>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</si>
  <si>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</si>
  <si>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</si>
  <si>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</si>
  <si>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</si>
  <si>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</si>
  <si>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</si>
  <si>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</si>
  <si>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</si>
  <si>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</si>
  <si>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</si>
  <si>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</si>
  <si>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</si>
  <si>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</si>
  <si>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</si>
  <si>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</si>
  <si>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</si>
  <si>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</si>
  <si>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</si>
  <si>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</si>
  <si>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</si>
  <si>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</si>
  <si>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</si>
  <si>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</si>
  <si>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</si>
  <si>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</si>
  <si>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</si>
  <si>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</si>
  <si>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</si>
  <si>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</si>
  <si>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</si>
  <si>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</si>
  <si>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</si>
  <si>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</si>
  <si>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</si>
  <si>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</si>
  <si>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</si>
  <si>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</si>
  <si>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</si>
  <si>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</si>
  <si>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</si>
  <si>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</si>
  <si>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</si>
  <si>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</si>
  <si>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</si>
  <si>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</si>
  <si>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</si>
  <si>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</si>
  <si>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</si>
  <si>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</si>
  <si>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</si>
  <si>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</si>
  <si>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</si>
  <si>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</si>
  <si>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</si>
  <si>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</si>
  <si>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</si>
  <si>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</si>
  <si>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</si>
  <si>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</si>
  <si>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</si>
  <si>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</si>
  <si>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</si>
  <si>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</si>
  <si>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</si>
  <si>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</si>
  <si>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</si>
  <si>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</si>
  <si>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</si>
  <si>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</si>
  <si>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</si>
  <si>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</si>
  <si>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</si>
  <si>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</si>
  <si>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</si>
  <si>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</si>
  <si>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</si>
  <si>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</si>
  <si>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</si>
  <si>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</si>
  <si>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</si>
  <si>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</si>
  <si>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</si>
  <si>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</si>
  <si>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</si>
  <si>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</si>
  <si>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</si>
  <si>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</si>
  <si>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</si>
  <si>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</si>
  <si>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</si>
  <si>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</si>
  <si>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</si>
  <si>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</si>
  <si>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</si>
  <si>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</si>
  <si>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</si>
  <si>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</si>
  <si>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</si>
  <si>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</si>
  <si>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</si>
  <si>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</si>
  <si>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</si>
  <si>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</si>
  <si>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</si>
  <si>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</si>
  <si>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</si>
  <si>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</si>
  <si>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</si>
  <si>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</si>
  <si>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</si>
  <si>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</si>
  <si>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</si>
  <si>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</si>
  <si>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</si>
  <si>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</si>
  <si>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</si>
  <si>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</si>
  <si>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</si>
  <si>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</si>
  <si>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</si>
  <si>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</si>
  <si>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</si>
  <si>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</si>
  <si>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</si>
  <si>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</si>
  <si>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</si>
  <si>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</si>
  <si>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</si>
  <si>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</si>
  <si>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</si>
  <si>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</si>
  <si>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</si>
  <si>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</si>
  <si>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</si>
  <si>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</si>
  <si>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</si>
  <si>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</si>
  <si>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</si>
  <si>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</si>
  <si>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</si>
  <si>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</si>
  <si>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</si>
  <si>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</si>
  <si>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</si>
  <si>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</si>
  <si>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</si>
  <si>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</si>
  <si>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</si>
  <si>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</si>
  <si>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</si>
  <si>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</si>
  <si>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</si>
  <si>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</si>
  <si>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</si>
  <si>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</si>
  <si>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</si>
  <si>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</si>
  <si>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</si>
  <si>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</si>
  <si>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</si>
  <si>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</si>
  <si>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</si>
  <si>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</si>
  <si>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</si>
  <si>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</si>
  <si>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</si>
  <si>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</si>
  <si>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</si>
  <si>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</si>
  <si>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</si>
  <si>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</si>
  <si>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</si>
  <si>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</si>
  <si>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</si>
  <si>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</si>
  <si>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</si>
  <si>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</si>
  <si>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</si>
  <si>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</si>
  <si>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</si>
  <si>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</si>
  <si>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</si>
  <si>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</si>
  <si>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</si>
  <si>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</si>
  <si>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</si>
  <si>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</si>
  <si>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</si>
  <si>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</si>
  <si>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</si>
  <si>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</si>
  <si>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</si>
  <si>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</si>
  <si>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</si>
  <si>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</si>
  <si>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</si>
  <si>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</si>
  <si>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</si>
  <si>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</si>
  <si>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</si>
  <si>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</si>
  <si>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</si>
  <si>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</si>
  <si>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</si>
  <si>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</si>
  <si>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</si>
  <si>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</si>
  <si>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</si>
  <si>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</si>
  <si>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</si>
  <si>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</si>
  <si>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</si>
  <si>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</si>
  <si>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</si>
  <si>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</si>
  <si>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</si>
  <si>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</si>
  <si>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</si>
  <si>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</si>
  <si>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</si>
  <si>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</si>
  <si>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</si>
  <si>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</si>
  <si>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</si>
  <si>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</si>
  <si>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</si>
  <si>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</si>
  <si>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</si>
  <si>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</si>
  <si>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</si>
  <si>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</si>
  <si>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</si>
  <si>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</si>
  <si>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</si>
  <si>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</si>
  <si>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</si>
  <si>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</si>
  <si>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</si>
  <si>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</si>
  <si>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</si>
  <si>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</si>
  <si>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</si>
  <si>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</si>
  <si>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</si>
  <si>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</si>
  <si>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</si>
  <si>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</si>
  <si>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</si>
  <si>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</si>
  <si>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</si>
  <si>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</si>
  <si>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</si>
  <si>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</si>
  <si>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</si>
  <si>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</si>
  <si>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</si>
  <si>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</si>
  <si>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</si>
  <si>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</si>
  <si>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</si>
  <si>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</si>
  <si>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</si>
  <si>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</si>
  <si>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</si>
  <si>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</si>
  <si>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</si>
  <si>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</si>
  <si>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</si>
  <si>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</si>
  <si>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</si>
  <si>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</si>
  <si>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</si>
  <si>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</si>
  <si>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</si>
  <si>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</si>
  <si>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</si>
  <si>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</si>
  <si>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</si>
  <si>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</si>
  <si>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</si>
  <si>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</si>
  <si>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</si>
  <si>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</si>
  <si>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</si>
  <si>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</si>
  <si>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</si>
  <si>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</si>
  <si>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</si>
  <si>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</si>
  <si>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</si>
  <si>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</si>
  <si>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</si>
  <si>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</si>
  <si>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</si>
  <si>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</si>
  <si>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</si>
  <si>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</si>
  <si>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</si>
  <si>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</si>
  <si>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</si>
  <si>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</si>
  <si>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</si>
  <si>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</si>
  <si>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</si>
  <si>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</si>
  <si>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</si>
  <si>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</si>
  <si>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</si>
  <si>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</si>
  <si>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</si>
  <si>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</si>
  <si>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</si>
  <si>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</si>
  <si>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</si>
  <si>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</si>
  <si>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</si>
  <si>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</si>
  <si>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</si>
  <si>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</si>
  <si>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</si>
  <si>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</si>
  <si>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</si>
  <si>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</si>
  <si>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</si>
  <si>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</si>
  <si>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</si>
  <si>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</si>
  <si>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</si>
  <si>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</si>
  <si>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</si>
  <si>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</si>
  <si>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</si>
  <si>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</si>
  <si>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</si>
  <si>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</si>
  <si>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</si>
  <si>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</si>
  <si>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</si>
  <si>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</si>
  <si>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</si>
  <si>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</si>
  <si>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</si>
  <si>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</si>
  <si>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</si>
  <si>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</si>
  <si>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</si>
  <si>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</si>
  <si>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</si>
  <si>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</si>
  <si>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</si>
  <si>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</si>
  <si>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</si>
  <si>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</si>
  <si>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</si>
  <si>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</si>
  <si>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</si>
  <si>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</si>
  <si>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</si>
  <si>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</si>
  <si>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</si>
  <si>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</si>
  <si>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</si>
  <si>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</si>
  <si>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</si>
  <si>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</si>
  <si>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</si>
  <si>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</si>
  <si>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</si>
  <si>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</si>
  <si>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</si>
  <si>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</si>
  <si>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</si>
  <si>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</si>
  <si>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</si>
  <si>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</si>
  <si>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</si>
  <si>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</si>
  <si>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</si>
  <si>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</si>
  <si>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</si>
  <si>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</si>
  <si>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</si>
  <si>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</si>
  <si>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</si>
  <si>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</si>
  <si>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</si>
  <si>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</si>
  <si>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</si>
  <si>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</si>
  <si>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</si>
  <si>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</si>
  <si>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</si>
  <si>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</si>
  <si>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</si>
  <si>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</si>
  <si>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</si>
  <si>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</si>
  <si>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</si>
  <si>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</si>
  <si>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</si>
  <si>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</si>
  <si>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</si>
  <si>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</si>
  <si>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</si>
  <si>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</si>
  <si>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</si>
  <si>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</si>
  <si>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</si>
  <si>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</si>
  <si>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</si>
  <si>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</si>
  <si>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</si>
  <si>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</si>
  <si>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</si>
  <si>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</si>
  <si>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</si>
  <si>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</si>
  <si>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</si>
  <si>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</si>
  <si>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</si>
  <si>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</si>
  <si>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</si>
  <si>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</si>
  <si>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</si>
  <si>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</si>
  <si>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</si>
  <si>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</si>
  <si>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</si>
  <si>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</si>
  <si>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</si>
  <si>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</si>
  <si>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</si>
  <si>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</si>
  <si>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</si>
  <si>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</si>
  <si>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</si>
  <si>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</si>
  <si>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</si>
  <si>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</si>
  <si>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</si>
  <si>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</si>
  <si>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</si>
  <si>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</si>
  <si>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</si>
  <si>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</si>
  <si>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</si>
  <si>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</si>
  <si>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</si>
  <si>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</si>
  <si>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</si>
  <si>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</si>
  <si>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</si>
  <si>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</si>
  <si>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</si>
  <si>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</si>
  <si>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</si>
  <si>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</si>
  <si>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</si>
  <si>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</si>
  <si>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</si>
  <si>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</si>
  <si>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</si>
  <si>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</si>
  <si>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</si>
  <si>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</si>
  <si>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</si>
  <si>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</si>
  <si>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</si>
  <si>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</si>
  <si>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</si>
  <si>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</si>
  <si>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</si>
  <si>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</si>
  <si>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</si>
  <si>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</si>
  <si>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</si>
  <si>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</si>
  <si>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</si>
  <si>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</si>
  <si>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</si>
  <si>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</si>
  <si>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</si>
  <si>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</si>
  <si>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</si>
  <si>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</si>
  <si>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</si>
  <si>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</si>
  <si>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</si>
  <si>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</si>
  <si>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</si>
  <si>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</si>
  <si>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</si>
  <si>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</si>
  <si>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</si>
  <si>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</si>
  <si>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</si>
  <si>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</si>
  <si>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</si>
  <si>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</si>
  <si>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</si>
  <si>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</si>
  <si>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</si>
  <si>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</si>
  <si>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</si>
  <si>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</si>
  <si>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</si>
  <si>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</si>
  <si>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</si>
  <si>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</si>
  <si>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</si>
  <si>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</si>
  <si>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</si>
  <si>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</si>
  <si>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</si>
  <si>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</si>
  <si>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</si>
  <si>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</si>
  <si>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</si>
  <si>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</si>
  <si>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</si>
  <si>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</si>
  <si>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</si>
  <si>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</si>
  <si>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</si>
  <si>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</si>
  <si>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</si>
  <si>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</si>
  <si>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</si>
  <si>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</si>
  <si>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</si>
  <si>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</si>
  <si>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</si>
  <si>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</si>
  <si>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</si>
  <si>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</si>
  <si>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</si>
  <si>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</si>
  <si>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</si>
  <si>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</si>
  <si>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</si>
  <si>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</si>
  <si>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</si>
  <si>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</si>
  <si>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</si>
  <si>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</si>
  <si>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</si>
  <si>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</si>
  <si>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</si>
  <si>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</si>
  <si>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</si>
  <si>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</si>
  <si>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</si>
  <si>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</si>
  <si>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</si>
  <si>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</si>
  <si>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</si>
  <si>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</si>
  <si>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</si>
  <si>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</si>
  <si>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</si>
  <si>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</si>
  <si>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</si>
  <si>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</si>
  <si>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</si>
  <si>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</si>
  <si>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</si>
  <si>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</si>
  <si>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</si>
  <si>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</si>
  <si>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</si>
  <si>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</si>
  <si>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</si>
  <si>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</si>
  <si>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</si>
  <si>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</si>
  <si>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</si>
  <si>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</si>
  <si>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</si>
  <si>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</si>
  <si>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</si>
  <si>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</si>
  <si>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</si>
  <si>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</si>
  <si>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</si>
  <si>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</si>
  <si>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</si>
  <si>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</si>
  <si>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</si>
  <si>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</si>
  <si>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</si>
  <si>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</si>
  <si>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</si>
  <si>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</si>
  <si>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</si>
  <si>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</si>
  <si>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</si>
  <si>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</si>
  <si>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</si>
  <si>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</si>
  <si>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</si>
  <si>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</si>
  <si>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</si>
  <si>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</si>
  <si>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</si>
  <si>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</si>
  <si>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</si>
  <si>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</si>
  <si>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</si>
  <si>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</si>
  <si>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</si>
  <si>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</si>
  <si>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</si>
  <si>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</si>
  <si>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</si>
  <si>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</si>
  <si>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</si>
  <si>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</si>
  <si>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</si>
  <si>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</si>
  <si>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</si>
  <si>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</si>
  <si>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</si>
  <si>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</si>
  <si>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</si>
  <si>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</si>
  <si>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</si>
  <si>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</si>
  <si>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</si>
  <si>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</si>
  <si>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</si>
  <si>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</si>
  <si>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</si>
  <si>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</si>
  <si>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</si>
  <si>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</si>
  <si>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</si>
  <si>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</si>
  <si>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</si>
  <si>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</si>
  <si>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</si>
  <si>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</si>
  <si>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</si>
  <si>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</si>
  <si>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</si>
  <si>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</si>
  <si>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</si>
  <si>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</si>
  <si>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</si>
  <si>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</si>
  <si>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</si>
  <si>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</si>
  <si>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</si>
  <si>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</si>
  <si>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</si>
  <si>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</si>
  <si>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</si>
  <si>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</si>
  <si>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</si>
  <si>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</si>
  <si>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</si>
  <si>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</si>
  <si>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</si>
  <si>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</si>
  <si>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</si>
  <si>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</si>
  <si>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</si>
  <si>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</si>
  <si>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</si>
  <si>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</si>
  <si>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</si>
  <si>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</si>
  <si>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</si>
  <si>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</si>
  <si>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</si>
  <si>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</si>
  <si>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</si>
  <si>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</si>
  <si>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</si>
  <si>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</si>
  <si>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</si>
  <si>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</si>
  <si>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</si>
  <si>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</si>
  <si>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</si>
  <si>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</si>
  <si>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</si>
  <si>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</si>
  <si>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</si>
  <si>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</si>
  <si>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</si>
  <si>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</si>
  <si>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</si>
  <si>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</si>
  <si>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</si>
  <si>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</si>
  <si>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</si>
  <si>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</si>
  <si>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</si>
  <si>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</si>
  <si>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</si>
  <si>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</si>
  <si>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</si>
  <si>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</si>
  <si>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</si>
  <si>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</si>
  <si>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</si>
  <si>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</si>
  <si>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</si>
  <si>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</si>
  <si>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</si>
  <si>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</si>
  <si>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</si>
  <si>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</si>
  <si>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</si>
  <si>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</si>
  <si>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</si>
  <si>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</si>
  <si>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</si>
  <si>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</si>
  <si>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</si>
  <si>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</si>
  <si>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</si>
  <si>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</si>
  <si>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</si>
  <si>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</si>
  <si>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</si>
  <si>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</si>
  <si>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</si>
  <si>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</si>
  <si>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</si>
  <si>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</si>
  <si>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</si>
  <si>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</si>
  <si>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</si>
  <si>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</si>
  <si>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</si>
  <si>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</si>
  <si>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</si>
  <si>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</si>
  <si>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</si>
  <si>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</si>
  <si>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</si>
  <si>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</si>
  <si>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</si>
  <si>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</si>
  <si>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</si>
  <si>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</si>
  <si>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</si>
  <si>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</si>
  <si>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</si>
  <si>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</si>
  <si>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</si>
  <si>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</si>
  <si>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</si>
  <si>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</si>
  <si>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</si>
  <si>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</si>
  <si>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</si>
  <si>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</si>
  <si>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</si>
  <si>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</si>
  <si>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</si>
  <si>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</si>
  <si>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</si>
  <si>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</si>
  <si>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</si>
  <si>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</si>
  <si>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</si>
  <si>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</si>
  <si>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</si>
  <si>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</si>
  <si>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</si>
  <si>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</si>
  <si>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</si>
  <si>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</si>
  <si>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</si>
  <si>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</si>
  <si>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</si>
  <si>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</si>
  <si>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</si>
  <si>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</si>
  <si>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</si>
  <si>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</si>
  <si>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</si>
  <si>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</si>
  <si>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</si>
  <si>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</si>
  <si>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</si>
  <si>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</si>
  <si>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</si>
  <si>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</si>
  <si>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</si>
  <si>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</si>
  <si>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</si>
  <si>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</si>
  <si>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</si>
  <si>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</si>
  <si>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</si>
  <si>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</si>
  <si>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</si>
  <si>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</si>
  <si>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</si>
  <si>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</si>
  <si>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</si>
  <si>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</si>
  <si>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</si>
  <si>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</si>
  <si>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</si>
  <si>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</si>
  <si>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</si>
  <si>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</si>
  <si>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</si>
  <si>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</si>
  <si>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</si>
  <si>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</si>
  <si>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</si>
  <si>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</si>
  <si>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</si>
  <si>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</si>
  <si>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</si>
  <si>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</si>
  <si>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</si>
  <si>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</si>
  <si>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</si>
  <si>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</si>
  <si>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</si>
  <si>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</si>
  <si>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</si>
  <si>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</si>
  <si>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</si>
  <si>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</si>
  <si>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</si>
  <si>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</si>
  <si>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</si>
  <si>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</si>
  <si>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</si>
  <si>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</si>
  <si>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</si>
  <si>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</si>
  <si>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</si>
  <si>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</si>
  <si>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</si>
  <si>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</si>
  <si>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</si>
  <si>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</si>
  <si>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</si>
  <si>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</si>
  <si>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</si>
  <si>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</si>
  <si>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</si>
  <si>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</si>
  <si>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</si>
  <si>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</si>
  <si>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</si>
  <si>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</si>
  <si>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</si>
  <si>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</si>
  <si>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</si>
  <si>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</si>
  <si>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</si>
  <si>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</si>
  <si>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</si>
  <si>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</si>
  <si>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</si>
  <si>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</si>
  <si>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</si>
  <si>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</si>
  <si>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</si>
  <si>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</si>
  <si>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</si>
  <si>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</si>
  <si>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</si>
  <si>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</si>
  <si>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</si>
  <si>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</si>
  <si>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</si>
  <si>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</si>
  <si>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</si>
  <si>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</si>
  <si>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</si>
  <si>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</si>
  <si>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</si>
  <si>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</si>
  <si>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</si>
  <si>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</si>
  <si>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</si>
  <si>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</si>
  <si>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</si>
  <si>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</si>
  <si>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</si>
  <si>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</si>
  <si>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</si>
  <si>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</si>
  <si>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</si>
  <si>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</si>
  <si>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</si>
  <si>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</si>
  <si>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</si>
  <si>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</si>
  <si>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</si>
  <si>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</si>
  <si>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</si>
  <si>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</si>
  <si>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</si>
  <si>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</si>
  <si>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</si>
  <si>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</si>
  <si>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</si>
  <si>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</si>
  <si>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</si>
  <si>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</si>
  <si>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</si>
  <si>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</si>
  <si>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</si>
  <si>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</si>
  <si>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</si>
  <si>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</si>
  <si>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</si>
  <si>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</si>
  <si>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</si>
  <si>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</si>
  <si>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</si>
  <si>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</si>
  <si>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</si>
  <si>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</si>
  <si>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</si>
  <si>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</si>
  <si>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</si>
  <si>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</si>
  <si>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</si>
  <si>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</si>
  <si>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</si>
  <si>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</si>
  <si>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</si>
  <si>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</si>
  <si>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</si>
  <si>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</si>
  <si>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</si>
  <si>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</si>
  <si>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</si>
  <si>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</si>
  <si>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</si>
  <si>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</si>
  <si>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</si>
  <si>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</si>
  <si>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</si>
  <si>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</si>
  <si>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</si>
  <si>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</si>
  <si>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</si>
  <si>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</si>
  <si>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</si>
  <si>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</si>
  <si>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</si>
  <si>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</si>
  <si>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</si>
  <si>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</si>
  <si>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</si>
  <si>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</si>
  <si>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</si>
  <si>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</si>
  <si>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</si>
  <si>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</si>
  <si>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</si>
  <si>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</si>
  <si>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</si>
  <si>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</si>
  <si>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</si>
  <si>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</si>
  <si>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</si>
  <si>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</si>
  <si>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</si>
  <si>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</si>
  <si>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</si>
  <si>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</si>
  <si>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</si>
  <si>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</si>
  <si>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</si>
  <si>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</si>
  <si>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</si>
  <si>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</si>
  <si>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</si>
  <si>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</si>
  <si>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</si>
  <si>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</si>
  <si>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</si>
  <si>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</si>
  <si>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</si>
  <si>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</si>
  <si>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</si>
  <si>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</si>
  <si>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</si>
  <si>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</si>
  <si>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</si>
  <si>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</si>
  <si>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</si>
  <si>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</si>
  <si>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</si>
  <si>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</si>
  <si>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</si>
  <si>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</si>
  <si>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</si>
  <si>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</si>
  <si>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</si>
  <si>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</si>
  <si>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</si>
  <si>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</si>
  <si>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</si>
  <si>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</si>
  <si>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</si>
  <si>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</si>
  <si>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</si>
  <si>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</si>
  <si>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</si>
  <si>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</si>
  <si>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</si>
  <si>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</si>
  <si>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</si>
  <si>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</si>
  <si>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</si>
  <si>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</si>
  <si>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</si>
  <si>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</si>
  <si>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</si>
  <si>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</si>
  <si>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</si>
  <si>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</si>
  <si>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</si>
  <si>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</si>
  <si>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</si>
  <si>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</si>
  <si>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</si>
  <si>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</si>
  <si>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</si>
  <si>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</si>
  <si>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</si>
  <si>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</si>
  <si>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</si>
  <si>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</si>
  <si>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</si>
  <si>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</si>
  <si>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</si>
  <si>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</si>
  <si>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</si>
  <si>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</si>
  <si>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</si>
  <si>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</si>
  <si>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</si>
  <si>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</si>
  <si>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</si>
  <si>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</si>
  <si>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</si>
  <si>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</si>
  <si>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</si>
  <si>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</si>
  <si>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</si>
  <si>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</si>
  <si>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</si>
  <si>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</si>
  <si>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</si>
  <si>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</si>
  <si>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</si>
  <si>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</si>
  <si>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</si>
  <si>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</si>
  <si>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</si>
  <si>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</si>
  <si>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</si>
  <si>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</si>
  <si>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</si>
  <si>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</si>
  <si>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</si>
  <si>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</si>
  <si>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</si>
  <si>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</si>
  <si>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</si>
  <si>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</si>
  <si>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</si>
  <si>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</si>
  <si>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</si>
  <si>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</si>
  <si>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</si>
  <si>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</si>
  <si>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</si>
  <si>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</si>
  <si>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</si>
  <si>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</si>
  <si>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</si>
  <si>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</si>
  <si>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</si>
  <si>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</si>
  <si>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</si>
  <si>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</si>
  <si>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</si>
  <si>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</si>
  <si>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</si>
  <si>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</si>
  <si>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</si>
  <si>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</si>
  <si>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</si>
  <si>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</si>
  <si>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</si>
  <si>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</si>
  <si>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</si>
  <si>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</si>
  <si>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</si>
  <si>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</si>
  <si>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</si>
  <si>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</si>
  <si>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</si>
  <si>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</si>
  <si>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</si>
  <si>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</si>
  <si>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</si>
  <si>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</si>
  <si>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</si>
  <si>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</si>
  <si>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</si>
  <si>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</si>
  <si>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</si>
  <si>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</si>
  <si>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</si>
  <si>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</si>
  <si>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</si>
  <si>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</si>
  <si>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</si>
  <si>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</si>
  <si>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</si>
  <si>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</si>
  <si>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</si>
  <si>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</si>
  <si>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</si>
  <si>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</si>
  <si>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</si>
  <si>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</si>
  <si>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</si>
  <si>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</si>
  <si>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</si>
  <si>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</si>
  <si>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</si>
  <si>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</si>
  <si>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</si>
  <si>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</si>
  <si>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</si>
  <si>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</si>
  <si>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</si>
  <si>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</si>
  <si>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</si>
  <si>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</si>
  <si>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</si>
  <si>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</si>
  <si>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</si>
  <si>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</si>
  <si>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</si>
  <si>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</si>
  <si>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</si>
  <si>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</si>
  <si>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</si>
  <si>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</si>
  <si>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</si>
  <si>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</si>
  <si>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</si>
  <si>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</si>
  <si>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</si>
  <si>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</si>
  <si>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</si>
  <si>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</si>
  <si>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</si>
  <si>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</si>
  <si>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</si>
  <si>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</si>
  <si>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</si>
  <si>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</si>
  <si>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</si>
  <si>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</si>
  <si>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</si>
  <si>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</si>
  <si>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</si>
  <si>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</si>
  <si>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</si>
  <si>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</si>
  <si>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</si>
  <si>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</si>
  <si>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</si>
  <si>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</si>
  <si>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</si>
  <si>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</si>
  <si>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</si>
  <si>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</si>
  <si>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</si>
  <si>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</si>
  <si>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</si>
  <si>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</si>
  <si>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</si>
  <si>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</si>
  <si>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</si>
  <si>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</si>
  <si>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</si>
  <si>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</si>
  <si>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</si>
  <si>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</si>
  <si>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</si>
  <si>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</si>
  <si>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</si>
  <si>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</si>
  <si>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</si>
  <si>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</si>
  <si>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</si>
  <si>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</si>
  <si>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</si>
  <si>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</si>
  <si>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</si>
  <si>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</si>
  <si>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</si>
  <si>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</si>
  <si>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</si>
  <si>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</si>
  <si>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</si>
  <si>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</si>
  <si>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</si>
  <si>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</si>
  <si>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</si>
  <si>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</si>
  <si>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</si>
  <si>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</si>
  <si>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</si>
  <si>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</si>
  <si>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</si>
  <si>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</si>
  <si>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</si>
  <si>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</si>
  <si>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</si>
  <si>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</si>
  <si>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</si>
  <si>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</si>
  <si>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</si>
  <si>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</si>
  <si>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</si>
  <si>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</si>
  <si>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</si>
  <si>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</si>
  <si>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</si>
  <si>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</si>
  <si>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</si>
  <si>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</si>
  <si>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</si>
  <si>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</si>
  <si>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</si>
  <si>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</si>
  <si>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</si>
  <si>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</si>
  <si>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</si>
  <si>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</si>
  <si>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</si>
  <si>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</si>
  <si>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</si>
  <si>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</si>
  <si>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</si>
  <si>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</si>
  <si>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</si>
  <si>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</si>
  <si>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</si>
  <si>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</si>
  <si>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</si>
  <si>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</si>
  <si>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</si>
  <si>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</si>
  <si>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</si>
  <si>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</si>
  <si>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</si>
  <si>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</si>
  <si>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</si>
  <si>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</si>
  <si>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</si>
  <si>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</si>
  <si>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</si>
  <si>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</si>
  <si>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</si>
  <si>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</si>
  <si>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</si>
  <si>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</si>
  <si>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</si>
  <si>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</si>
  <si>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</si>
  <si>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</si>
  <si>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</si>
  <si>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</si>
  <si>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</si>
  <si>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</si>
  <si>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</si>
  <si>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</si>
  <si>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</si>
  <si>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</si>
  <si>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</si>
  <si>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</si>
  <si>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</si>
  <si>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</si>
  <si>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</si>
  <si>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</si>
  <si>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</si>
  <si>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</si>
  <si>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</si>
  <si>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</si>
  <si>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</si>
  <si>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</si>
  <si>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</si>
  <si>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</si>
  <si>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</si>
  <si>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</si>
  <si>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</si>
  <si>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</si>
  <si>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</si>
  <si>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</si>
  <si>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</si>
  <si>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</si>
  <si>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</si>
  <si>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</si>
  <si>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</si>
  <si>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</si>
  <si>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</si>
  <si>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</si>
  <si>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</si>
  <si>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</si>
  <si>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</si>
  <si>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</si>
  <si>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</si>
  <si>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</si>
  <si>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</si>
  <si>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</si>
  <si>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</si>
  <si>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</si>
  <si>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</si>
  <si>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</si>
  <si>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</si>
  <si>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</si>
  <si>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</si>
  <si>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</si>
  <si>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</si>
  <si>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</si>
  <si>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</si>
  <si>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</si>
  <si>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</si>
  <si>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</si>
  <si>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</si>
  <si>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</si>
  <si>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</si>
  <si>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</si>
  <si>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</si>
  <si>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</si>
  <si>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</si>
  <si>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</si>
  <si>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</si>
  <si>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</si>
  <si>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</si>
  <si>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</si>
  <si>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</si>
  <si>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</si>
  <si>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</si>
  <si>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</si>
  <si>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</si>
  <si>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</si>
  <si>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</si>
  <si>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</si>
  <si>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</si>
  <si>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</si>
  <si>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</si>
  <si>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</si>
  <si>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</si>
  <si>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</si>
  <si>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</si>
  <si>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</si>
  <si>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</si>
  <si>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</si>
  <si>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</si>
  <si>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</si>
  <si>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</si>
  <si>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</si>
  <si>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</si>
  <si>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</si>
  <si>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</si>
  <si>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</si>
  <si>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</si>
  <si>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</si>
  <si>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</si>
  <si>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</si>
  <si>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</si>
  <si>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</si>
  <si>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</si>
  <si>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</si>
  <si>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</si>
  <si>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</si>
  <si>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</si>
  <si>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</si>
  <si>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</si>
  <si>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</si>
  <si>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</si>
  <si>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</si>
  <si>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</si>
  <si>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</si>
  <si>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</si>
  <si>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</si>
  <si>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</si>
  <si>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</si>
  <si>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</si>
  <si>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</si>
  <si>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</si>
  <si>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</si>
  <si>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</si>
  <si>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</si>
  <si>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</si>
  <si>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</si>
  <si>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</si>
  <si>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</si>
  <si>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</si>
  <si>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</si>
  <si>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</si>
  <si>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</si>
  <si>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</si>
  <si>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</si>
  <si>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</si>
  <si>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</si>
  <si>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</si>
  <si>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</si>
  <si>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</si>
  <si>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</si>
  <si>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</si>
  <si>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</si>
  <si>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</si>
  <si>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</si>
  <si>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</si>
  <si>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</si>
  <si>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</si>
  <si>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</si>
  <si>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</si>
  <si>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</si>
  <si>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</si>
  <si>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</si>
  <si>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</si>
  <si>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</si>
  <si>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</si>
  <si>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</si>
  <si>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</si>
  <si>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</si>
  <si>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</si>
  <si>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</si>
  <si>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</si>
  <si>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</si>
  <si>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</si>
  <si>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</si>
  <si>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</si>
  <si>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</si>
  <si>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</si>
  <si>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</si>
  <si>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</si>
  <si>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</si>
  <si>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</si>
  <si>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</si>
  <si>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</si>
  <si>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</si>
  <si>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</si>
  <si>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</si>
  <si>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</si>
  <si>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</si>
  <si>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</si>
  <si>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</si>
  <si>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</si>
  <si>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</si>
  <si>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</si>
  <si>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</si>
  <si>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</si>
  <si>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</si>
  <si>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</si>
  <si>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</si>
  <si>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</si>
  <si>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</si>
  <si>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</si>
  <si>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</si>
  <si>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</si>
  <si>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</si>
  <si>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</si>
  <si>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</si>
  <si>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</si>
  <si>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</si>
  <si>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</si>
  <si>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</si>
  <si>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</si>
  <si>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</si>
  <si>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</si>
  <si>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</si>
  <si>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</si>
  <si>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</si>
  <si>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</si>
  <si>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</si>
  <si>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</si>
  <si>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</si>
  <si>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</si>
  <si>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</si>
  <si>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</si>
  <si>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</si>
  <si>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</si>
  <si>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</si>
  <si>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</si>
  <si>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</si>
  <si>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</si>
  <si>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</si>
  <si>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</si>
  <si>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</si>
  <si>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</si>
  <si>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</si>
  <si>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</si>
  <si>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</si>
  <si>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</si>
  <si>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</si>
  <si>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</si>
  <si>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</si>
  <si>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</si>
  <si>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</si>
  <si>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</si>
  <si>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</si>
  <si>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</si>
  <si>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</si>
  <si>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</si>
  <si>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</si>
  <si>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</si>
  <si>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</si>
  <si>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</si>
  <si>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</si>
  <si>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</si>
  <si>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</si>
  <si>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</si>
  <si>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</si>
  <si>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</si>
  <si>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</si>
  <si>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</si>
  <si>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</si>
  <si>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</si>
  <si>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</si>
  <si>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</si>
  <si>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</si>
  <si>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</si>
  <si>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</si>
  <si>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</si>
  <si>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</si>
  <si>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</si>
  <si>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</si>
  <si>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</si>
  <si>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</si>
  <si>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</si>
  <si>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</si>
  <si>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</si>
  <si>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</si>
  <si>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</si>
  <si>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</si>
  <si>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</si>
  <si>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</si>
  <si>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</si>
  <si>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</si>
  <si>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</si>
  <si>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</si>
  <si>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</si>
  <si>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</si>
  <si>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</si>
  <si>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</si>
  <si>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</si>
  <si>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</si>
  <si>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</si>
  <si>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</si>
  <si>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</si>
  <si>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</si>
  <si>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</si>
  <si>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</si>
  <si>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</si>
  <si>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</si>
  <si>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</si>
  <si>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</si>
  <si>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</si>
  <si>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</si>
  <si>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</si>
  <si>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</si>
  <si>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</si>
  <si>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</si>
  <si>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</si>
  <si>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</si>
  <si>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</si>
  <si>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</si>
  <si>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</si>
  <si>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</si>
  <si>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</si>
  <si>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</si>
  <si>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</si>
  <si>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</si>
  <si>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</si>
  <si>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</si>
  <si>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</si>
  <si>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</si>
  <si>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</si>
  <si>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</si>
  <si>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</si>
  <si>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</si>
  <si>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</si>
  <si>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</si>
  <si>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</si>
  <si>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</si>
  <si>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</si>
  <si>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</si>
  <si>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</si>
  <si>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</si>
  <si>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</si>
  <si>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</si>
  <si>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</si>
  <si>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</si>
  <si>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</si>
  <si>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</si>
  <si>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</si>
  <si>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</si>
  <si>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</si>
  <si>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</si>
  <si>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</si>
  <si>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</si>
  <si>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</si>
  <si>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</si>
  <si>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</si>
  <si>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</si>
  <si>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</si>
  <si>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</si>
  <si>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</si>
  <si>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</si>
  <si>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</si>
  <si>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</si>
  <si>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</si>
  <si>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</si>
  <si>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</si>
  <si>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</si>
  <si>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</si>
  <si>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</si>
  <si>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</si>
  <si>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</si>
  <si>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</si>
  <si>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</si>
  <si>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</si>
  <si>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</si>
  <si>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</si>
  <si>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</si>
  <si>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</si>
  <si>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</si>
  <si>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</si>
  <si>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</si>
  <si>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</si>
  <si>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</si>
  <si>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</si>
  <si>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</si>
  <si>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</si>
  <si>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</si>
  <si>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</si>
  <si>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</si>
  <si>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</si>
  <si>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</si>
  <si>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</si>
  <si>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</si>
  <si>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</si>
  <si>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</si>
  <si>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</si>
  <si>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</si>
  <si>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</si>
  <si>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</si>
  <si>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</si>
  <si>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</si>
  <si>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</si>
  <si>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</si>
  <si>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</si>
  <si>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</si>
  <si>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</si>
  <si>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</si>
  <si>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</si>
  <si>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</si>
  <si>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</si>
  <si>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</si>
  <si>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</si>
  <si>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</si>
  <si>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</si>
  <si>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</si>
  <si>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</si>
  <si>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</si>
  <si>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</si>
  <si>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</si>
  <si>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</si>
  <si>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</si>
  <si>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</si>
  <si>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</si>
  <si>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</si>
  <si>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</si>
  <si>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</si>
  <si>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</si>
  <si>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</si>
  <si>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</si>
  <si>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</si>
  <si>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</si>
  <si>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</si>
  <si>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</si>
  <si>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</si>
  <si>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</si>
  <si>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</si>
  <si>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</si>
  <si>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</si>
  <si>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</si>
  <si>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</si>
  <si>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</si>
  <si>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</si>
  <si>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</si>
  <si>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</si>
  <si>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</si>
  <si>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</si>
  <si>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</si>
  <si>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</si>
  <si>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</si>
  <si>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</si>
  <si>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</si>
  <si>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</si>
  <si>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</si>
  <si>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</si>
  <si>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</si>
  <si>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</si>
  <si>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</si>
  <si>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</si>
  <si>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</si>
  <si>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</si>
  <si>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</si>
  <si>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</si>
  <si>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</si>
  <si>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</si>
  <si>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</si>
  <si>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</si>
  <si>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</si>
  <si>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</si>
  <si>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</si>
  <si>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</si>
  <si>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</si>
  <si>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</si>
  <si>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</si>
  <si>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</si>
  <si>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</si>
  <si>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</si>
  <si>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</si>
  <si>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</si>
  <si>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</si>
  <si>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</si>
  <si>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</si>
  <si>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</si>
  <si>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</si>
  <si>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</si>
  <si>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</si>
  <si>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</si>
  <si>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</si>
  <si>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</si>
  <si>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</si>
  <si>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</si>
  <si>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</si>
  <si>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</si>
  <si>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</si>
  <si>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</si>
  <si>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</si>
  <si>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</si>
  <si>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</si>
  <si>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</si>
  <si>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</si>
  <si>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</si>
  <si>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</si>
  <si>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</si>
  <si>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</si>
  <si>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</si>
  <si>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</si>
  <si>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</si>
  <si>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</si>
  <si>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</si>
  <si>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</si>
  <si>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</si>
  <si>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</si>
  <si>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</si>
  <si>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</si>
  <si>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</si>
  <si>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</si>
  <si>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</si>
  <si>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</si>
  <si>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</si>
  <si>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</si>
  <si>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</si>
  <si>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</si>
  <si>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</si>
  <si>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</si>
  <si>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</si>
  <si>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</si>
  <si>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</si>
  <si>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</si>
  <si>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</si>
  <si>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</si>
  <si>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</si>
  <si>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</si>
  <si>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</si>
  <si>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</si>
  <si>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</si>
  <si>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</si>
  <si>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</si>
  <si>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</si>
  <si>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</si>
  <si>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</si>
  <si>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</si>
  <si>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</si>
  <si>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</si>
  <si>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</si>
  <si>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</si>
  <si>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</si>
  <si>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</si>
  <si>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</si>
  <si>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</si>
  <si>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</si>
  <si>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</si>
  <si>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</si>
  <si>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</si>
  <si>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</si>
  <si>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</si>
  <si>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</si>
  <si>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</si>
  <si>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</si>
  <si>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</si>
  <si>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</si>
  <si>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</si>
  <si>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</si>
  <si>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</si>
  <si>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</si>
  <si>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</si>
  <si>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</si>
  <si>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</si>
  <si>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</si>
  <si>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</si>
  <si>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</si>
  <si>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</si>
  <si>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</si>
  <si>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</si>
  <si>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</si>
  <si>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</si>
  <si>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</si>
  <si>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</si>
  <si>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</si>
  <si>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</si>
  <si>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</si>
  <si>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</si>
  <si>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</si>
  <si>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</si>
  <si>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</si>
  <si>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</si>
  <si>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</si>
  <si>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</si>
  <si>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</si>
  <si>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</si>
  <si>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</si>
  <si>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</si>
  <si>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</si>
  <si>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</si>
  <si>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</si>
  <si>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</si>
  <si>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</si>
  <si>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</si>
  <si>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</si>
  <si>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</si>
  <si>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</si>
  <si>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</si>
  <si>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</si>
  <si>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</si>
  <si>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</si>
  <si>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</si>
  <si>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</si>
  <si>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</si>
  <si>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</si>
  <si>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</si>
  <si>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</si>
  <si>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</si>
  <si>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</si>
  <si>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</si>
  <si>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</si>
  <si>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</si>
  <si>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</si>
  <si>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</si>
  <si>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</si>
  <si>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</si>
  <si>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</si>
  <si>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</si>
  <si>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</si>
  <si>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</si>
  <si>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</si>
  <si>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</si>
  <si>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</si>
  <si>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</si>
  <si>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</si>
  <si>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</si>
  <si>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</si>
  <si>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</si>
  <si>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</si>
  <si>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</si>
  <si>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</si>
  <si>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</si>
  <si>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</si>
  <si>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</si>
  <si>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</si>
  <si>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</si>
  <si>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</si>
  <si>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</si>
  <si>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</si>
  <si>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</si>
  <si>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</si>
  <si>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</si>
  <si>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</si>
  <si>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</si>
  <si>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</si>
  <si>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</si>
  <si>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</si>
  <si>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</si>
  <si>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</si>
  <si>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</si>
  <si>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</si>
  <si>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</si>
  <si>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</si>
  <si>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</si>
  <si>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</si>
  <si>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</si>
  <si>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</si>
  <si>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</si>
  <si>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</si>
  <si>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</si>
  <si>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</si>
  <si>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</si>
  <si>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</si>
  <si>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</si>
  <si>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</si>
  <si>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</si>
  <si>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</si>
  <si>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</si>
  <si>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</si>
  <si>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</si>
  <si>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</si>
  <si>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</si>
  <si>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</si>
  <si>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</si>
  <si>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</si>
  <si>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</si>
  <si>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</si>
  <si>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</si>
  <si>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</si>
  <si>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</si>
  <si>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</si>
  <si>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</si>
  <si>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</si>
  <si>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</si>
  <si>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</si>
  <si>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</si>
  <si>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</si>
  <si>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</si>
  <si>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</si>
  <si>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</si>
  <si>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</si>
  <si>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</si>
  <si>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</si>
  <si>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</si>
  <si>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</si>
  <si>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</si>
  <si>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</si>
  <si>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</si>
  <si>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</si>
  <si>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</si>
  <si>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</si>
  <si>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</si>
  <si>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</si>
  <si>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</si>
  <si>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</si>
  <si>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</si>
  <si>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</si>
  <si>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</si>
  <si>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</si>
  <si>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</si>
  <si>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</si>
  <si>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</si>
  <si>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</si>
  <si>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</si>
  <si>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</si>
  <si>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</si>
  <si>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</si>
  <si>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</si>
  <si>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</si>
  <si>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</si>
  <si>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</si>
  <si>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</si>
  <si>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</si>
  <si>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</si>
  <si>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</si>
  <si>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</si>
  <si>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</si>
  <si>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</si>
  <si>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</si>
  <si>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</si>
  <si>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</si>
  <si>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</si>
  <si>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</si>
  <si>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</si>
  <si>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</si>
  <si>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</si>
  <si>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</si>
  <si>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</si>
  <si>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</si>
  <si>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</si>
  <si>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</si>
  <si>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</si>
  <si>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</si>
  <si>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</si>
  <si>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</si>
  <si>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</si>
  <si>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</si>
  <si>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</si>
  <si>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</si>
  <si>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</si>
  <si>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</si>
  <si>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</si>
  <si>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</si>
  <si>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</si>
  <si>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</si>
  <si>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</si>
  <si>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</si>
  <si>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</si>
  <si>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</si>
  <si>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</si>
  <si>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</si>
  <si>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</si>
  <si>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</si>
  <si>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</si>
  <si>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</si>
  <si>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</si>
  <si>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</si>
  <si>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</si>
  <si>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</si>
  <si>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</si>
  <si>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</si>
  <si>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</si>
  <si>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</si>
  <si>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</si>
  <si>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</si>
  <si>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</si>
  <si>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</si>
  <si>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</si>
  <si>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</si>
  <si>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</si>
  <si>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</si>
  <si>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</si>
  <si>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</si>
  <si>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</si>
  <si>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</si>
  <si>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</si>
  <si>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</si>
  <si>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</si>
  <si>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</si>
  <si>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</si>
  <si>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</si>
  <si>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</si>
  <si>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</si>
  <si>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</si>
  <si>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</si>
  <si>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</si>
  <si>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</si>
  <si>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</si>
  <si>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</si>
  <si>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</si>
  <si>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</si>
  <si>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</si>
  <si>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</si>
  <si>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</si>
  <si>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</si>
  <si>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</si>
  <si>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</si>
  <si>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</si>
  <si>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</si>
  <si>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</si>
  <si>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</si>
  <si>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</si>
  <si>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</si>
  <si>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</si>
  <si>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</si>
  <si>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</si>
  <si>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</si>
  <si>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</si>
  <si>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</si>
  <si>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</si>
  <si>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</si>
  <si>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</si>
  <si>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</si>
  <si>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</si>
  <si>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</si>
  <si>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</si>
  <si>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</si>
  <si>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</si>
  <si>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</si>
  <si>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</si>
  <si>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</si>
  <si>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</si>
  <si>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</si>
  <si>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</si>
  <si>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</si>
  <si>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</si>
  <si>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</si>
  <si>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</si>
  <si>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</si>
  <si>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</si>
  <si>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</si>
  <si>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</si>
  <si>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</si>
  <si>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</si>
  <si>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</si>
  <si>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</si>
  <si>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</si>
  <si>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</si>
  <si>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</si>
  <si>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</si>
  <si>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</si>
  <si>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</si>
  <si>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</si>
  <si>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</si>
  <si>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</si>
  <si>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</si>
  <si>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</si>
  <si>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</si>
  <si>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</si>
  <si>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</si>
  <si>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</si>
  <si>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</si>
  <si>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</si>
  <si>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</si>
  <si>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</si>
  <si>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</si>
  <si>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</si>
  <si>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</si>
  <si>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</si>
  <si>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</si>
  <si>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</si>
  <si>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</si>
  <si>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</si>
  <si>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</si>
  <si>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</si>
  <si>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</si>
  <si>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</si>
  <si>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</si>
  <si>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</si>
  <si>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</si>
  <si>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</si>
  <si>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</si>
  <si>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</si>
  <si>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</si>
  <si>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</si>
  <si>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</si>
  <si>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</si>
  <si>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</si>
  <si>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</si>
  <si>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</si>
  <si>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</si>
  <si>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</si>
  <si>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</si>
  <si>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</si>
  <si>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</si>
  <si>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</si>
  <si>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</si>
  <si>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</si>
  <si>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</si>
  <si>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</si>
  <si>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</si>
  <si>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</si>
  <si>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</si>
  <si>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</si>
  <si>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</si>
  <si>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</si>
  <si>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</si>
  <si>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</si>
  <si>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</si>
  <si>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</si>
  <si>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</si>
  <si>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</si>
  <si>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</si>
  <si>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</si>
  <si>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</si>
  <si>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</si>
  <si>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</si>
  <si>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</si>
  <si>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</si>
  <si>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</si>
  <si>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</si>
  <si>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</si>
  <si>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</si>
  <si>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</si>
  <si>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</si>
  <si>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</si>
  <si>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</si>
  <si>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</si>
  <si>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</si>
  <si>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</si>
  <si>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</si>
  <si>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</si>
  <si>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</si>
  <si>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</si>
  <si>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</si>
  <si>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</si>
  <si>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</si>
  <si>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</si>
  <si>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</si>
  <si>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</si>
  <si>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</si>
  <si>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</si>
  <si>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</si>
  <si>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</si>
  <si>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</si>
  <si>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</si>
  <si>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</si>
  <si>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</si>
  <si>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</si>
  <si>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</si>
  <si>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</si>
  <si>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</si>
  <si>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</si>
  <si>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</si>
  <si>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</si>
  <si>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</si>
  <si>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</si>
  <si>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</si>
  <si>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</si>
  <si>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</si>
  <si>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</si>
  <si>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</si>
  <si>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</si>
  <si>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</si>
  <si>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</si>
  <si>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</si>
  <si>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</si>
  <si>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</si>
  <si>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</si>
  <si>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</si>
  <si>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</si>
  <si>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</si>
  <si>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</si>
  <si>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</si>
  <si>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</si>
  <si>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</si>
  <si>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</si>
  <si>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</si>
  <si>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</si>
  <si>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</si>
  <si>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</si>
  <si>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</si>
  <si>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</si>
  <si>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</si>
  <si>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</si>
  <si>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</si>
  <si>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</si>
  <si>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</si>
  <si>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</si>
  <si>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</si>
  <si>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</si>
  <si>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</si>
  <si>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</si>
  <si>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</si>
  <si>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</si>
  <si>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</si>
  <si>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</si>
  <si>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</si>
  <si>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</si>
  <si>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</si>
  <si>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</si>
  <si>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</si>
  <si>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</si>
  <si>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</si>
  <si>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</si>
  <si>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</si>
  <si>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</si>
  <si>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</si>
  <si>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</si>
  <si>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</si>
  <si>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</si>
  <si>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</si>
  <si>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</si>
  <si>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</si>
  <si>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</si>
  <si>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</si>
  <si>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</si>
  <si>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</si>
  <si>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</si>
  <si>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</si>
  <si>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</si>
  <si>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</si>
  <si>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</si>
  <si>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</si>
  <si>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</si>
  <si>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</si>
  <si>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</si>
  <si>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</si>
  <si>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</si>
  <si>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</si>
  <si>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</si>
  <si>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</si>
  <si>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</si>
  <si>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</si>
  <si>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</si>
  <si>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</si>
  <si>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</si>
  <si>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</si>
  <si>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</si>
  <si>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</si>
  <si>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</si>
  <si>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</si>
  <si>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</si>
  <si>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</si>
  <si>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</si>
  <si>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</si>
  <si>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</si>
  <si>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</si>
  <si>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</si>
  <si>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</si>
  <si>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</si>
  <si>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</si>
  <si>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</si>
  <si>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</si>
  <si>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</si>
  <si>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</si>
  <si>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</si>
  <si>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</si>
  <si>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</si>
  <si>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</si>
  <si>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</si>
  <si>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</si>
  <si>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</si>
  <si>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</si>
  <si>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</si>
  <si>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</si>
  <si>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</si>
  <si>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</si>
  <si>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</si>
  <si>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</si>
  <si>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</si>
  <si>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</si>
  <si>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</si>
  <si>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</si>
  <si>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</si>
  <si>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</si>
  <si>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</si>
  <si>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</si>
  <si>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</si>
  <si>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</si>
  <si>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</si>
  <si>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</si>
  <si>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</si>
  <si>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</si>
  <si>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</si>
  <si>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</si>
  <si>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</si>
  <si>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</si>
  <si>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</si>
  <si>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</si>
  <si>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</si>
  <si>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</si>
  <si>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</si>
  <si>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</si>
  <si>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</si>
  <si>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</si>
  <si>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</si>
  <si>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</si>
  <si>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</si>
  <si>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</si>
  <si>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</si>
  <si>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</si>
  <si>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</si>
  <si>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</si>
  <si>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</si>
  <si>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</si>
  <si>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</si>
  <si>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</si>
  <si>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</si>
  <si>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</si>
  <si>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</si>
  <si>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</si>
  <si>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</si>
  <si>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</si>
  <si>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</si>
  <si>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</si>
  <si>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</si>
  <si>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</si>
  <si>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</si>
  <si>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</si>
  <si>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</si>
  <si>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</si>
  <si>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</si>
  <si>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</si>
  <si>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</si>
  <si>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</si>
  <si>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</si>
  <si>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</si>
  <si>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</si>
  <si>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</si>
  <si>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</si>
  <si>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</si>
  <si>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</si>
  <si>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</si>
  <si>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</si>
  <si>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</si>
  <si>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</si>
  <si>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</si>
  <si>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</si>
  <si>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</si>
  <si>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</si>
  <si>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</si>
  <si>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</si>
  <si>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</si>
  <si>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</si>
  <si>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</si>
  <si>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</si>
  <si>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</si>
  <si>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</si>
  <si>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</si>
  <si>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</si>
  <si>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</si>
  <si>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</si>
  <si>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</si>
  <si>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</si>
  <si>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</si>
  <si>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</si>
  <si>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</si>
  <si>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</si>
  <si>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</si>
  <si>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</si>
  <si>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</si>
  <si>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</si>
  <si>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</si>
  <si>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</si>
  <si>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</si>
  <si>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</si>
  <si>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</si>
  <si>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</si>
  <si>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</si>
  <si>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</si>
  <si>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</si>
  <si>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</si>
  <si>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</si>
  <si>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</si>
  <si>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</si>
  <si>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</si>
  <si>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</si>
  <si>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</si>
  <si>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</si>
  <si>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</si>
  <si>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</si>
  <si>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</si>
  <si>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</si>
  <si>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</si>
  <si>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</si>
  <si>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</si>
  <si>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</si>
  <si>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</si>
  <si>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</si>
  <si>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</si>
  <si>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</si>
  <si>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</si>
  <si>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</si>
  <si>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</si>
  <si>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</si>
  <si>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</si>
  <si>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</si>
  <si>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</si>
  <si>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</si>
  <si>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</si>
  <si>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</si>
  <si>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</si>
  <si>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</si>
  <si>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</si>
  <si>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</si>
  <si>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</si>
  <si>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</si>
  <si>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</si>
  <si>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</si>
  <si>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</si>
  <si>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</si>
  <si>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</si>
  <si>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</si>
  <si>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</si>
  <si>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</si>
  <si>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</si>
  <si>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</si>
  <si>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</si>
  <si>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</si>
  <si>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</si>
  <si>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</si>
  <si>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</si>
  <si>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</si>
  <si>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</si>
  <si>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</si>
  <si>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</si>
  <si>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</si>
  <si>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</si>
  <si>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</si>
  <si>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</si>
  <si>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</si>
  <si>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</si>
  <si>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</si>
  <si>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</si>
  <si>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</si>
  <si>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</si>
  <si>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</si>
  <si>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</si>
  <si>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</si>
  <si>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</si>
  <si>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</si>
  <si>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</si>
  <si>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</si>
  <si>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</si>
  <si>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</si>
  <si>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</si>
  <si>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</si>
  <si>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</si>
  <si>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</si>
  <si>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</si>
  <si>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</si>
  <si>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</si>
  <si>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</si>
  <si>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</si>
  <si>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</si>
  <si>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</si>
  <si>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</si>
  <si>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</si>
  <si>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</si>
  <si>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</si>
  <si>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</si>
  <si>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</si>
  <si>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</si>
  <si>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</si>
  <si>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</si>
  <si>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</si>
  <si>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</si>
  <si>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</si>
  <si>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</si>
  <si>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</si>
  <si>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</si>
  <si>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</si>
  <si>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</si>
  <si>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</si>
  <si>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</si>
  <si>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</si>
  <si>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</si>
  <si>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</si>
  <si>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</si>
  <si>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</si>
  <si>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</si>
  <si>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</si>
  <si>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</si>
  <si>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</si>
  <si>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</si>
  <si>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</si>
  <si>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</si>
  <si>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</si>
  <si>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</si>
  <si>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</si>
  <si>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</si>
  <si>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</si>
  <si>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</si>
  <si>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</si>
  <si>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</si>
  <si>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</si>
  <si>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</si>
  <si>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</si>
  <si>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</si>
  <si>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</si>
  <si>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</si>
  <si>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</si>
  <si>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</si>
  <si>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</si>
  <si>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</si>
  <si>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</si>
  <si>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</si>
  <si>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</si>
  <si>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</si>
  <si>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</si>
  <si>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</si>
  <si>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</si>
  <si>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</si>
  <si>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</si>
  <si>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</si>
  <si>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</si>
  <si>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</si>
  <si>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</si>
  <si>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</si>
  <si>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</si>
  <si>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</si>
  <si>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</si>
  <si>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</si>
  <si>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</si>
  <si>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</si>
  <si>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</si>
  <si>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</si>
  <si>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</si>
  <si>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</si>
  <si>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</si>
  <si>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</si>
  <si>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</si>
  <si>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</si>
  <si>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</si>
  <si>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</si>
  <si>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</si>
  <si>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</si>
  <si>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</si>
  <si>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</si>
  <si>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</si>
  <si>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</si>
  <si>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</si>
  <si>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</si>
  <si>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</si>
  <si>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</si>
  <si>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</si>
  <si>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</si>
  <si>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</si>
  <si>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</si>
  <si>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</si>
  <si>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</si>
  <si>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</si>
  <si>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</si>
  <si>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</si>
  <si>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</si>
  <si>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</si>
  <si>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</si>
  <si>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</si>
  <si>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</si>
  <si>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</si>
  <si>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</si>
  <si>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</si>
  <si>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</si>
  <si>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</si>
  <si>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</si>
  <si>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</si>
  <si>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</si>
  <si>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</si>
  <si>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</si>
  <si>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</si>
  <si>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</si>
  <si>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</si>
  <si>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</si>
  <si>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</si>
  <si>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</si>
  <si>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</si>
  <si>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</si>
  <si>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</si>
  <si>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</si>
  <si>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</si>
  <si>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</si>
  <si>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</si>
  <si>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</si>
  <si>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</si>
  <si>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</si>
  <si>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</si>
  <si>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</si>
  <si>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</si>
  <si>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</si>
  <si>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</si>
  <si>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</si>
  <si>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</si>
  <si>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</si>
  <si>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</si>
  <si>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</si>
  <si>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</si>
  <si>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</si>
  <si>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</si>
  <si>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</si>
  <si>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</si>
  <si>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</si>
  <si>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</si>
  <si>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</si>
  <si>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</si>
  <si>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</si>
  <si>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</si>
  <si>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</si>
  <si>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</si>
  <si>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</si>
  <si>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</si>
  <si>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</si>
  <si>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</si>
  <si>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</si>
  <si>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</si>
  <si>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</si>
  <si>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</si>
  <si>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</si>
  <si>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</si>
  <si>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</si>
  <si>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</si>
  <si>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</si>
  <si>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</si>
  <si>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</si>
  <si>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</si>
  <si>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</si>
  <si>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</si>
  <si>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</si>
  <si>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</si>
  <si>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</si>
  <si>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</si>
  <si>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</si>
  <si>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</si>
  <si>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</si>
  <si>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</si>
  <si>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</si>
  <si>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</si>
  <si>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</si>
  <si>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</si>
  <si>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</si>
  <si>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</si>
  <si>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</si>
  <si>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</si>
  <si>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</si>
  <si>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</si>
  <si>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</si>
  <si>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</si>
  <si>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</si>
  <si>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</si>
  <si>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</si>
  <si>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</si>
  <si>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</si>
  <si>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</si>
  <si>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</si>
  <si>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</si>
  <si>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</si>
  <si>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</si>
  <si>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</si>
  <si>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</si>
  <si>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</si>
  <si>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</si>
  <si>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</si>
  <si>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</si>
  <si>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</si>
  <si>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</si>
  <si>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</si>
  <si>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</si>
  <si>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</si>
  <si>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</si>
  <si>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</si>
  <si>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</si>
  <si>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</si>
  <si>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</si>
  <si>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</si>
  <si>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</si>
  <si>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</si>
  <si>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</si>
  <si>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</si>
  <si>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</si>
  <si>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</si>
  <si>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</si>
  <si>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</si>
  <si>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</si>
  <si>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</si>
  <si>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</si>
  <si>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</si>
  <si>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</si>
  <si>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</si>
  <si>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</si>
  <si>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</si>
  <si>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</si>
  <si>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</si>
  <si>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</si>
  <si>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</si>
  <si>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</si>
  <si>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</si>
  <si>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</si>
  <si>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</si>
  <si>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</si>
  <si>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</si>
  <si>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</si>
  <si>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</si>
  <si>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</si>
  <si>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</si>
  <si>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</si>
  <si>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</si>
  <si>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</si>
  <si>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</si>
  <si>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</si>
  <si>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</si>
  <si>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</si>
  <si>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</si>
  <si>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</si>
  <si>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</si>
  <si>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</si>
  <si>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</si>
  <si>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</si>
  <si>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</si>
  <si>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</si>
  <si>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</si>
  <si>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</si>
  <si>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</si>
  <si>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</si>
  <si>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</si>
  <si>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</si>
  <si>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</si>
  <si>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</si>
  <si>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</si>
  <si>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</si>
  <si>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</si>
  <si>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</si>
  <si>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</si>
  <si>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</si>
  <si>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</si>
  <si>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</si>
  <si>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</si>
  <si>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</si>
  <si>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</si>
  <si>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</si>
  <si>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</si>
  <si>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</si>
  <si>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</si>
  <si>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</si>
  <si>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</si>
  <si>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</si>
  <si>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</si>
  <si>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</si>
  <si>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</si>
  <si>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</si>
  <si>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</si>
  <si>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</si>
  <si>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</si>
  <si>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</si>
  <si>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</si>
  <si>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</si>
  <si>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</si>
  <si>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</si>
  <si>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</si>
  <si>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</si>
  <si>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</si>
  <si>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</si>
  <si>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</si>
  <si>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</si>
  <si>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</si>
  <si>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</si>
  <si>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</si>
  <si>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</si>
  <si>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</si>
  <si>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</si>
  <si>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</si>
  <si>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</si>
  <si>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</si>
  <si>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</si>
  <si>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</si>
  <si>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</si>
  <si>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</si>
  <si>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</si>
  <si>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</si>
  <si>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</si>
  <si>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</si>
  <si>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</si>
  <si>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</si>
  <si>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</si>
  <si>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</si>
  <si>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</si>
  <si>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</si>
  <si>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</si>
  <si>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</si>
  <si>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</si>
  <si>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</si>
  <si>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</si>
  <si>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</si>
  <si>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</si>
  <si>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</si>
  <si>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</si>
  <si>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</si>
  <si>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</si>
  <si>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</si>
  <si>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</si>
  <si>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</si>
  <si>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</si>
  <si>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</si>
  <si>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</si>
  <si>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</si>
  <si>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</si>
  <si>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</si>
  <si>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</si>
  <si>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</si>
  <si>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</si>
  <si>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</si>
  <si>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</si>
  <si>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</si>
  <si>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</si>
  <si>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</si>
  <si>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</si>
  <si>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</si>
  <si>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</si>
  <si>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</si>
  <si>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</si>
  <si>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</si>
  <si>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</si>
  <si>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</si>
  <si>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</si>
  <si>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</si>
  <si>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</si>
  <si>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</si>
  <si>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</si>
  <si>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</si>
  <si>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</si>
  <si>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</si>
  <si>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</si>
  <si>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</si>
  <si>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</si>
  <si>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</si>
  <si>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</si>
  <si>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</si>
  <si>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</si>
  <si>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</si>
  <si>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</si>
  <si>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</si>
  <si>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</si>
  <si>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</si>
  <si>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</si>
  <si>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</si>
  <si>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</si>
  <si>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</si>
  <si>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</si>
  <si>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</si>
  <si>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</si>
  <si>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</si>
  <si>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</si>
  <si>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</si>
  <si>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</si>
  <si>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</si>
  <si>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</si>
  <si>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</si>
  <si>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</si>
  <si>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</si>
  <si>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</si>
  <si>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</si>
  <si>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</si>
  <si>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</si>
  <si>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</si>
  <si>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</si>
  <si>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</si>
  <si>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</si>
  <si>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</si>
  <si>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</si>
  <si>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</si>
  <si>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</si>
  <si>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</si>
  <si>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</si>
  <si>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</si>
  <si>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</si>
  <si>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</si>
  <si>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</si>
  <si>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</si>
  <si>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</si>
  <si>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</si>
  <si>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</si>
  <si>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</si>
  <si>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</si>
  <si>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</si>
  <si>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</si>
  <si>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</si>
  <si>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</si>
  <si>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</si>
  <si>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</si>
  <si>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</si>
  <si>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</si>
  <si>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</si>
  <si>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</si>
  <si>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</si>
  <si>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</si>
  <si>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</si>
  <si>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</si>
  <si>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</si>
  <si>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</si>
  <si>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</si>
  <si>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</si>
  <si>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</si>
  <si>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</si>
  <si>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</si>
  <si>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</si>
  <si>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</si>
  <si>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</si>
  <si>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</si>
  <si>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</si>
  <si>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</si>
  <si>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</si>
  <si>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</si>
  <si>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</si>
  <si>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</si>
  <si>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</si>
  <si>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</si>
  <si>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</si>
  <si>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</si>
  <si>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</si>
  <si>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</si>
  <si>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</si>
  <si>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</si>
  <si>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</si>
  <si>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</si>
  <si>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</si>
  <si>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</si>
  <si>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</si>
  <si>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</si>
  <si>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</si>
  <si>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</si>
  <si>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</si>
  <si>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</si>
  <si>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</si>
  <si>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</si>
  <si>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</si>
  <si>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</si>
  <si>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</si>
  <si>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</si>
  <si>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</si>
  <si>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</si>
  <si>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</si>
  <si>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</si>
  <si>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</si>
  <si>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</si>
  <si>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</si>
  <si>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</si>
  <si>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</si>
  <si>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</si>
  <si>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</si>
  <si>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</si>
  <si>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</si>
  <si>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</si>
  <si>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</si>
  <si>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</si>
  <si>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</si>
  <si>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</si>
  <si>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</si>
  <si>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</si>
  <si>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</si>
  <si>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</si>
  <si>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</si>
  <si>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</si>
  <si>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</si>
  <si>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</si>
  <si>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</si>
  <si>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</si>
  <si>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</si>
  <si>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</si>
  <si>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</si>
  <si>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</si>
  <si>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</si>
  <si>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</si>
  <si>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</si>
  <si>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</si>
  <si>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</si>
  <si>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</si>
  <si>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</si>
  <si>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</si>
  <si>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</si>
  <si>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</si>
  <si>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</si>
  <si>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</si>
  <si>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</si>
  <si>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</si>
  <si>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</si>
  <si>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</si>
  <si>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</si>
  <si>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</si>
  <si>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</si>
  <si>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</si>
  <si>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</si>
  <si>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</si>
  <si>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</si>
  <si>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</si>
  <si>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</si>
  <si>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</si>
  <si>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</si>
  <si>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</si>
  <si>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</si>
  <si>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</si>
  <si>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</si>
  <si>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</si>
  <si>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</si>
  <si>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</si>
  <si>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</si>
  <si>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</si>
  <si>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</si>
  <si>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</si>
  <si>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</si>
  <si>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</si>
  <si>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</si>
  <si>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</si>
  <si>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</si>
  <si>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</si>
  <si>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</si>
  <si>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</si>
  <si>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</si>
  <si>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</si>
  <si>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</si>
  <si>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</si>
  <si>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</si>
  <si>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</si>
  <si>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</si>
  <si>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</si>
  <si>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</si>
  <si>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</si>
  <si>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</si>
  <si>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</si>
  <si>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</si>
  <si>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</si>
  <si>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</si>
  <si>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</si>
  <si>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</si>
  <si>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</si>
  <si>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</si>
  <si>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</si>
  <si>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</si>
  <si>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</si>
  <si>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</si>
  <si>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</si>
  <si>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</si>
  <si>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</si>
  <si>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</si>
  <si>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</si>
  <si>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</si>
  <si>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</si>
  <si>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</si>
  <si>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</si>
  <si>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</si>
  <si>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</si>
  <si>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</si>
  <si>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</si>
  <si>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</si>
  <si>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</si>
  <si>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</si>
  <si>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</si>
  <si>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</si>
  <si>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</si>
  <si>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</si>
  <si>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</si>
  <si>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</si>
  <si>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</si>
  <si>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</si>
  <si>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</si>
  <si>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</si>
  <si>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</si>
  <si>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</si>
  <si>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</si>
  <si>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</si>
  <si>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</si>
  <si>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</si>
  <si>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</si>
  <si>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</si>
  <si>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</si>
  <si>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</si>
  <si>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</si>
  <si>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</si>
  <si>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</si>
  <si>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</si>
  <si>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</si>
  <si>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</si>
  <si>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</si>
  <si>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</si>
  <si>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</si>
  <si>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</si>
  <si>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</si>
  <si>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</si>
  <si>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</si>
  <si>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</si>
  <si>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</si>
  <si>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</si>
  <si>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</si>
  <si>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</si>
  <si>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</si>
  <si>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</si>
  <si>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</si>
  <si>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</si>
  <si>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</si>
  <si>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</si>
  <si>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</si>
  <si>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</si>
  <si>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</si>
  <si>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</si>
  <si>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</si>
  <si>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</si>
  <si>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</si>
  <si>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</si>
  <si>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</si>
  <si>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</si>
  <si>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</si>
  <si>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</si>
  <si>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</si>
  <si>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</si>
  <si>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</si>
  <si>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</si>
  <si>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</si>
  <si>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</si>
  <si>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</si>
  <si>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</si>
  <si>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</si>
  <si>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</si>
  <si>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</si>
  <si>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</si>
  <si>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</si>
  <si>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</si>
  <si>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</si>
  <si>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</si>
  <si>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</si>
  <si>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</si>
  <si>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</si>
  <si>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</si>
  <si>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</si>
  <si>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</si>
  <si>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</si>
  <si>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</si>
  <si>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</si>
  <si>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</si>
  <si>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</si>
  <si>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</si>
  <si>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</si>
  <si>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</si>
  <si>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</si>
  <si>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</si>
  <si>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</si>
  <si>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</si>
  <si>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</si>
  <si>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</si>
  <si>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</si>
  <si>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</si>
  <si>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</si>
  <si>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</si>
  <si>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</si>
  <si>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</si>
  <si>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</si>
  <si>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</si>
  <si>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</si>
  <si>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</si>
  <si>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</si>
  <si>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</si>
  <si>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</si>
  <si>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</si>
  <si>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</si>
  <si>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</si>
  <si>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</si>
  <si>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</si>
  <si>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</si>
  <si>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</si>
  <si>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</si>
  <si>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</si>
  <si>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</si>
  <si>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</si>
  <si>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</si>
  <si>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</si>
  <si>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</si>
  <si>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</si>
  <si>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</si>
  <si>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</si>
  <si>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</si>
  <si>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</si>
  <si>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</si>
  <si>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</si>
  <si>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</si>
  <si>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</si>
  <si>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</si>
  <si>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</si>
  <si>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</si>
  <si>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</si>
  <si>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</si>
  <si>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</si>
  <si>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</si>
  <si>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</si>
  <si>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</si>
  <si>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</si>
  <si>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</si>
  <si>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</si>
  <si>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</si>
  <si>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</si>
  <si>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</si>
  <si>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</si>
  <si>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</si>
  <si>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</si>
  <si>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</si>
  <si>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</si>
  <si>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</si>
  <si>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</si>
  <si>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</si>
  <si>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</si>
  <si>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</si>
  <si>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</si>
  <si>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</si>
  <si>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</si>
  <si>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</si>
  <si>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</si>
  <si>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</si>
  <si>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</si>
  <si>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</si>
  <si>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</si>
  <si>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</si>
  <si>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</si>
  <si>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</si>
  <si>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</si>
  <si>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</si>
  <si>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</si>
  <si>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</si>
  <si>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</si>
  <si>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</si>
  <si>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</si>
  <si>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</si>
  <si>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</si>
  <si>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</si>
  <si>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</si>
  <si>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</si>
  <si>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</si>
  <si>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</si>
  <si>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</si>
  <si>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</si>
  <si>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</si>
  <si>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</si>
  <si>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</si>
  <si>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</si>
  <si>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</si>
  <si>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</si>
  <si>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</si>
  <si>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</si>
  <si>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</si>
  <si>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</si>
  <si>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</si>
  <si>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</si>
  <si>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</si>
  <si>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</si>
  <si>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</si>
  <si>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</si>
  <si>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</si>
  <si>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</si>
  <si>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</si>
  <si>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</si>
  <si>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</si>
  <si>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</si>
  <si>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</si>
  <si>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</si>
  <si>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</si>
  <si>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</si>
  <si>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</si>
  <si>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</si>
  <si>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</si>
  <si>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</si>
  <si>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</si>
  <si>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</si>
  <si>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</si>
  <si>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</si>
  <si>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</si>
  <si>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</si>
  <si>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</si>
  <si>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</si>
  <si>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</si>
  <si>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</si>
  <si>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</si>
  <si>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</si>
  <si>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</si>
  <si>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</si>
  <si>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</si>
  <si>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</si>
  <si>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</si>
  <si>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</si>
  <si>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</si>
  <si>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</si>
  <si>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</si>
  <si>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</si>
  <si>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</si>
  <si>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</si>
  <si>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</si>
  <si>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</si>
  <si>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</si>
  <si>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</si>
  <si>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</si>
  <si>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</si>
  <si>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</si>
  <si>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</si>
  <si>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</si>
  <si>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</si>
  <si>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</si>
  <si>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</si>
  <si>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</si>
  <si>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</si>
  <si>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</si>
  <si>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</si>
  <si>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</si>
  <si>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</si>
  <si>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</si>
  <si>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</si>
  <si>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</si>
  <si>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</si>
  <si>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</si>
  <si>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</si>
  <si>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</si>
  <si>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</si>
  <si>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</si>
  <si>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</si>
  <si>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</si>
  <si>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</si>
  <si>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</si>
  <si>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</si>
  <si>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</si>
  <si>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</si>
  <si>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</si>
  <si>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</si>
  <si>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</si>
  <si>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</si>
  <si>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</si>
  <si>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</si>
  <si>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</si>
  <si>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</si>
  <si>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</si>
  <si>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</si>
  <si>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</si>
  <si>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</si>
  <si>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</si>
  <si>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</si>
  <si>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</si>
  <si>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</si>
  <si>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</si>
  <si>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</si>
  <si>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</si>
  <si>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</si>
  <si>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</si>
  <si>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</si>
  <si>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</si>
  <si>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</si>
  <si>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</si>
  <si>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</si>
  <si>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</si>
  <si>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</si>
  <si>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</si>
  <si>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</si>
  <si>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</si>
  <si>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</si>
  <si>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</si>
  <si>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</si>
  <si>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</si>
  <si>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</si>
  <si>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</si>
  <si>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</si>
  <si>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</si>
  <si>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</si>
  <si>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</si>
  <si>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</si>
  <si>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</si>
  <si>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</si>
  <si>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</si>
  <si>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</si>
  <si>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</si>
  <si>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</si>
  <si>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</si>
  <si>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</si>
  <si>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</si>
  <si>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</si>
  <si>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</si>
  <si>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</si>
  <si>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</si>
  <si>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</si>
  <si>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</si>
  <si>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</si>
  <si>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</si>
  <si>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</si>
  <si>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</si>
  <si>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</si>
  <si>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</si>
  <si>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</si>
  <si>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</si>
  <si>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</si>
  <si>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</si>
  <si>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</si>
  <si>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</si>
  <si>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</si>
  <si>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</si>
  <si>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</si>
  <si>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</si>
  <si>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</si>
  <si>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</si>
  <si>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</si>
  <si>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</si>
  <si>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</si>
  <si>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</si>
  <si>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</si>
  <si>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</si>
  <si>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</si>
  <si>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</si>
  <si>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</si>
  <si>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</si>
  <si>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</si>
  <si>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</si>
  <si>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</si>
  <si>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</si>
  <si>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</si>
  <si>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</si>
  <si>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</si>
  <si>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</si>
  <si>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</si>
  <si>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</si>
  <si>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</si>
  <si>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</si>
  <si>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</si>
  <si>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</si>
  <si>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</si>
  <si>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</si>
  <si>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</si>
  <si>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</si>
  <si>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</si>
  <si>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</si>
  <si>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</si>
  <si>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</si>
  <si>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</si>
  <si>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</si>
  <si>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</si>
  <si>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</si>
  <si>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</si>
  <si>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</si>
  <si>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</si>
  <si>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</si>
  <si>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</si>
  <si>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</si>
  <si>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</si>
  <si>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</si>
  <si>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</si>
  <si>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</si>
  <si>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</si>
  <si>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</si>
  <si>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</si>
  <si>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</si>
  <si>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</si>
  <si>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</si>
  <si>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</si>
  <si>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</si>
  <si>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</si>
  <si>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</si>
  <si>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</si>
  <si>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</si>
  <si>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</si>
  <si>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</si>
  <si>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</si>
  <si>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</si>
  <si>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</si>
  <si>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</si>
  <si>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</si>
  <si>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</si>
  <si>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</si>
  <si>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</si>
  <si>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</si>
  <si>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</si>
  <si>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</si>
  <si>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</si>
  <si>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</si>
  <si>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</si>
  <si>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</si>
  <si>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</si>
  <si>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</si>
  <si>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</si>
  <si>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</si>
  <si>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</si>
  <si>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</si>
  <si>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</si>
  <si>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</si>
  <si>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</si>
  <si>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</si>
  <si>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</si>
  <si>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</si>
  <si>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</si>
  <si>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</si>
  <si>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</si>
  <si>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</si>
  <si>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</si>
  <si>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</si>
  <si>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</si>
  <si>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</si>
  <si>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</si>
  <si>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</si>
  <si>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</si>
  <si>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</si>
  <si>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</si>
  <si>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</si>
  <si>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</si>
  <si>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</si>
  <si>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</si>
  <si>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</si>
  <si>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</si>
  <si>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</si>
  <si>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</si>
  <si>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</si>
  <si>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</si>
  <si>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</si>
  <si>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</si>
  <si>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</si>
  <si>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</si>
  <si>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</si>
  <si>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</si>
  <si>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</si>
  <si>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</si>
  <si>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</si>
  <si>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</si>
  <si>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</si>
  <si>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</si>
  <si>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</si>
  <si>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</si>
  <si>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</si>
  <si>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</si>
  <si>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</si>
  <si>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</si>
  <si>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</si>
  <si>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</si>
  <si>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</si>
  <si>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</si>
  <si>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</si>
  <si>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</si>
  <si>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</si>
  <si>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</si>
  <si>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</si>
  <si>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</si>
  <si>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</si>
  <si>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</si>
  <si>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</si>
  <si>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</si>
  <si>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</si>
  <si>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</si>
  <si>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</si>
  <si>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</si>
  <si>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</si>
  <si>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</si>
  <si>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</si>
  <si>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</si>
  <si>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</si>
  <si>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</si>
  <si>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</si>
  <si>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</si>
  <si>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</si>
  <si>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</si>
  <si>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</si>
  <si>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</si>
  <si>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</si>
  <si>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</si>
  <si>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</si>
  <si>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</si>
  <si>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</si>
  <si>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</si>
  <si>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</si>
  <si>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</si>
  <si>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</si>
  <si>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</si>
  <si>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</si>
  <si>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</si>
  <si>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</si>
  <si>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</si>
  <si>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</si>
  <si>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</si>
  <si>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</si>
  <si>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</si>
  <si>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</si>
  <si>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</si>
  <si>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</si>
  <si>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</si>
  <si>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</si>
  <si>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</si>
  <si>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</si>
  <si>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</si>
  <si>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</si>
  <si>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</si>
  <si>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</si>
  <si>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</si>
  <si>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</si>
  <si>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</si>
  <si>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</si>
  <si>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</si>
  <si>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</si>
  <si>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</si>
  <si>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</si>
  <si>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</si>
  <si>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</si>
  <si>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</si>
  <si>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</si>
  <si>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</si>
  <si>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</si>
  <si>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</si>
  <si>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</si>
  <si>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</si>
  <si>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</si>
  <si>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</si>
  <si>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</si>
  <si>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</si>
  <si>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</si>
  <si>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</si>
  <si>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</si>
  <si>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</si>
  <si>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</si>
  <si>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</si>
  <si>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</si>
  <si>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</si>
  <si>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</si>
  <si>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</si>
  <si>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</si>
  <si>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</si>
  <si>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</si>
  <si>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</si>
  <si>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</si>
  <si>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</si>
  <si>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</si>
  <si>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</si>
  <si>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</si>
  <si>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</si>
  <si>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</si>
  <si>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</si>
  <si>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</si>
  <si>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</si>
  <si>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</si>
  <si>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</si>
  <si>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</si>
  <si>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</si>
  <si>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</si>
  <si>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</si>
  <si>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</si>
  <si>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</si>
  <si>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</si>
  <si>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</si>
  <si>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</si>
  <si>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</si>
  <si>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</si>
  <si>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</si>
  <si>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</si>
  <si>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</si>
  <si>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</si>
  <si>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</si>
  <si>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</si>
  <si>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</si>
  <si>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</si>
  <si>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</si>
  <si>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</si>
  <si>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</si>
  <si>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</si>
  <si>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</si>
  <si>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</si>
  <si>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</si>
  <si>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</si>
  <si>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</si>
  <si>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</si>
  <si>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</si>
  <si>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</si>
  <si>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</si>
  <si>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</si>
  <si>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</si>
  <si>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</si>
  <si>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</si>
  <si>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</si>
  <si>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</si>
  <si>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</si>
  <si>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</si>
  <si>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</si>
  <si>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</si>
  <si>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</si>
  <si>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</si>
  <si>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</si>
  <si>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</si>
  <si>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</si>
  <si>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</si>
  <si>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</si>
  <si>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</si>
  <si>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</si>
  <si>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</si>
  <si>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</si>
  <si>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</si>
  <si>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</si>
  <si>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</si>
  <si>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</si>
  <si>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</si>
  <si>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</si>
  <si>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</si>
  <si>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</si>
  <si>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</si>
  <si>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</si>
  <si>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</si>
  <si>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</si>
  <si>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</si>
  <si>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</si>
  <si>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</si>
  <si>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</si>
  <si>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</si>
  <si>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</si>
  <si>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</si>
  <si>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</si>
  <si>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</si>
  <si>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</si>
  <si>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</si>
  <si>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</si>
  <si>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</si>
  <si>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</si>
  <si>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</si>
  <si>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</si>
  <si>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</si>
  <si>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</si>
  <si>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</si>
  <si>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</si>
  <si>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</si>
  <si>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</si>
  <si>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</si>
  <si>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</si>
  <si>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</si>
  <si>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</si>
  <si>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</si>
  <si>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</si>
  <si>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</si>
  <si>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</si>
  <si>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</si>
  <si>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</si>
  <si>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</si>
  <si>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</si>
  <si>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</si>
  <si>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</si>
  <si>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</si>
  <si>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</si>
  <si>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</si>
  <si>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</si>
  <si>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</si>
  <si>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</si>
  <si>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</si>
  <si>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</si>
  <si>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</si>
  <si>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</si>
  <si>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</si>
  <si>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</si>
  <si>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</si>
  <si>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</si>
  <si>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</si>
  <si>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</si>
  <si>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</si>
  <si>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</si>
  <si>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</si>
  <si>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</si>
  <si>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</si>
  <si>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</si>
  <si>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</si>
  <si>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</si>
  <si>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</si>
  <si>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</si>
  <si>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</si>
  <si>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</si>
  <si>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</si>
  <si>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</si>
  <si>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</si>
  <si>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</si>
  <si>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</si>
  <si>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</si>
  <si>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</si>
  <si>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</si>
  <si>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</si>
  <si>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</si>
  <si>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</si>
  <si>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</si>
  <si>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</si>
  <si>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</si>
  <si>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</si>
  <si>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</si>
  <si>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</si>
  <si>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</si>
  <si>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</si>
  <si>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</si>
  <si>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</si>
  <si>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</si>
  <si>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</si>
  <si>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</si>
  <si>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</si>
  <si>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</si>
  <si>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</si>
  <si>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</si>
  <si>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</si>
  <si>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</si>
  <si>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</si>
  <si>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</si>
  <si>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</si>
  <si>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</si>
  <si>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</si>
  <si>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</si>
  <si>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</si>
  <si>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</si>
  <si>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</si>
  <si>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</si>
  <si>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</si>
  <si>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</si>
  <si>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</si>
  <si>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</si>
  <si>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</si>
  <si>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</si>
  <si>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</si>
  <si>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</si>
  <si>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</si>
  <si>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</si>
  <si>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</si>
  <si>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</si>
  <si>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</si>
  <si>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</si>
  <si>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</si>
  <si>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</si>
  <si>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</si>
  <si>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</si>
  <si>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</si>
  <si>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</si>
  <si>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</si>
  <si>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</si>
  <si>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</si>
  <si>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</si>
  <si>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</si>
  <si>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</si>
  <si>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</si>
  <si>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</si>
  <si>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</si>
  <si>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</si>
  <si>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</si>
  <si>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</si>
  <si>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</si>
  <si>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</si>
  <si>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</si>
  <si>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</si>
  <si>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</si>
  <si>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</si>
  <si>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</si>
  <si>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</si>
  <si>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</si>
  <si>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</si>
  <si>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</si>
  <si>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</si>
  <si>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</si>
  <si>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</si>
  <si>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</si>
  <si>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</si>
  <si>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</si>
  <si>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</si>
  <si>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</si>
  <si>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</si>
  <si>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</si>
  <si>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</si>
  <si>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</si>
  <si>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</si>
  <si>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</si>
  <si>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</si>
  <si>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</si>
  <si>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</si>
  <si>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</si>
  <si>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</si>
  <si>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</si>
  <si>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</si>
  <si>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</si>
  <si>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</si>
  <si>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</si>
  <si>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</si>
  <si>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</si>
  <si>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</si>
  <si>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</si>
  <si>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</si>
  <si>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</si>
  <si>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</si>
  <si>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</si>
  <si>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</si>
  <si>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</si>
  <si>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</si>
  <si>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</si>
  <si>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</si>
  <si>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</si>
  <si>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</si>
  <si>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</si>
  <si>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</si>
  <si>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</si>
  <si>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</si>
  <si>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</si>
  <si>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</si>
  <si>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</si>
  <si>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</si>
  <si>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</si>
  <si>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</si>
  <si>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</si>
  <si>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</si>
  <si>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</si>
  <si>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</si>
  <si>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</si>
  <si>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</si>
  <si>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</si>
  <si>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</si>
  <si>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</si>
  <si>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</si>
  <si>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</si>
  <si>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</si>
  <si>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</si>
  <si>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</si>
  <si>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</si>
  <si>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</si>
  <si>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</si>
  <si>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</si>
  <si>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</si>
  <si>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</si>
  <si>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</si>
  <si>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</si>
  <si>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</si>
  <si>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</si>
  <si>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</si>
  <si>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</si>
  <si>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</si>
  <si>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</si>
  <si>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</si>
  <si>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</si>
  <si>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</si>
  <si>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</si>
  <si>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</si>
  <si>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</si>
  <si>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</si>
  <si>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</si>
  <si>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</si>
  <si>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</si>
  <si>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</si>
  <si>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</si>
  <si>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</si>
  <si>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</si>
  <si>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</si>
  <si>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</si>
  <si>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</si>
  <si>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</si>
  <si>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</si>
  <si>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</si>
  <si>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</si>
  <si>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</si>
  <si>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</si>
  <si>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</si>
  <si>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</si>
  <si>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</si>
  <si>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</si>
  <si>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</si>
  <si>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</si>
  <si>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</si>
  <si>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</si>
  <si>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</si>
  <si>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</si>
  <si>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</si>
  <si>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</si>
  <si>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</si>
  <si>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</si>
  <si>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</si>
  <si>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</si>
  <si>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</si>
  <si>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</si>
  <si>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</si>
  <si>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</si>
  <si>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</si>
  <si>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</si>
  <si>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</si>
  <si>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</si>
  <si>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</si>
  <si>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</si>
  <si>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</si>
  <si>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</si>
  <si>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</si>
  <si>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</si>
  <si>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</si>
  <si>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</si>
  <si>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</si>
  <si>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</si>
  <si>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</si>
  <si>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</si>
  <si>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</si>
  <si>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</si>
  <si>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</si>
  <si>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</si>
  <si>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</si>
  <si>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</si>
  <si>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</si>
  <si>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</si>
  <si>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</si>
  <si>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</si>
  <si>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</si>
  <si>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</si>
  <si>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</si>
  <si>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</si>
  <si>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</si>
  <si>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</si>
  <si>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</si>
  <si>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</si>
  <si>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</si>
  <si>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</si>
  <si>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</si>
  <si>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</si>
  <si>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</si>
  <si>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</si>
  <si>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</si>
  <si>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</si>
  <si>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</si>
  <si>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</si>
  <si>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</si>
  <si>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</si>
  <si>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</si>
  <si>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</si>
  <si>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</si>
  <si>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</si>
  <si>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</si>
  <si>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</si>
  <si>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</si>
  <si>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</si>
  <si>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</si>
  <si>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</si>
  <si>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</si>
  <si>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</si>
  <si>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</si>
  <si>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</si>
  <si>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</si>
  <si>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</si>
  <si>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</si>
  <si>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</si>
  <si>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</si>
  <si>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</si>
  <si>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</si>
  <si>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</si>
  <si>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</si>
  <si>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</si>
  <si>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</si>
  <si>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</si>
  <si>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</si>
  <si>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</si>
  <si>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</si>
  <si>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</si>
  <si>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</si>
  <si>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</si>
  <si>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</si>
  <si>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</si>
  <si>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</si>
  <si>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</si>
  <si>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</si>
  <si>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</si>
  <si>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</si>
  <si>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</si>
  <si>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</si>
  <si>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</si>
  <si>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</si>
  <si>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</si>
  <si>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</si>
  <si>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</si>
  <si>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</si>
  <si>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</si>
  <si>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</si>
  <si>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</si>
  <si>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</si>
  <si>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</si>
  <si>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</si>
  <si>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</si>
  <si>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</si>
  <si>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</si>
  <si>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</si>
  <si>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</si>
  <si>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</si>
  <si>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</si>
  <si>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</si>
  <si>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</si>
  <si>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</si>
  <si>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</si>
  <si>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</si>
  <si>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</si>
  <si>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</si>
  <si>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</si>
  <si>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</si>
  <si>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</si>
  <si>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</si>
  <si>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</si>
  <si>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</si>
  <si>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</si>
  <si>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</si>
  <si>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</si>
  <si>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</si>
  <si>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</si>
  <si>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</si>
  <si>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</si>
  <si>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</si>
  <si>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</si>
  <si>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</si>
  <si>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</si>
  <si>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</si>
  <si>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</si>
  <si>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</si>
  <si>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</si>
  <si>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</si>
  <si>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</si>
  <si>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</si>
  <si>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</si>
  <si>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</si>
  <si>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</si>
  <si>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</si>
  <si>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</si>
  <si>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</si>
  <si>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</si>
  <si>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</si>
  <si>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</si>
  <si>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</si>
  <si>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</si>
  <si>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</si>
  <si>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</si>
  <si>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</si>
  <si>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</si>
  <si>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</si>
  <si>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</si>
  <si>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</si>
  <si>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</si>
  <si>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</si>
  <si>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</si>
  <si>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</si>
  <si>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</si>
  <si>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</si>
  <si>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</si>
  <si>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</si>
  <si>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</si>
  <si>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</si>
  <si>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</si>
  <si>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</si>
  <si>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</si>
  <si>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</si>
  <si>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</si>
  <si>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</si>
  <si>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</si>
  <si>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</si>
  <si>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</si>
  <si>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</si>
  <si>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</si>
  <si>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</si>
  <si>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</si>
  <si>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</si>
  <si>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</si>
  <si>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</si>
  <si>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</si>
  <si>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</si>
  <si>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</si>
  <si>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</si>
  <si>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</si>
  <si>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</si>
  <si>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</si>
  <si>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</si>
  <si>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</si>
  <si>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</si>
  <si>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</si>
  <si>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</si>
  <si>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</si>
  <si>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</si>
  <si>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</si>
  <si>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</si>
  <si>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</si>
  <si>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</si>
  <si>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</si>
  <si>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</si>
  <si>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</si>
  <si>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</si>
  <si>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</si>
  <si>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</si>
  <si>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</si>
  <si>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</si>
  <si>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</si>
  <si>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</si>
  <si>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</si>
  <si>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</si>
  <si>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</si>
  <si>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</si>
  <si>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</si>
  <si>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</si>
  <si>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</si>
  <si>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</si>
  <si>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</si>
  <si>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</si>
  <si>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</si>
  <si>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</si>
  <si>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</si>
  <si>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</si>
  <si>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</si>
  <si>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</si>
  <si>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</si>
  <si>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</si>
  <si>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</si>
  <si>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</si>
  <si>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</si>
  <si>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</si>
  <si>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</si>
  <si>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</si>
  <si>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</si>
  <si>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</si>
  <si>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</si>
  <si>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</si>
  <si>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</si>
  <si>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</si>
  <si>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</si>
  <si>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</si>
  <si>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</si>
  <si>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</si>
  <si>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</si>
  <si>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</si>
  <si>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</si>
  <si>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</si>
  <si>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</si>
  <si>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</si>
  <si>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</si>
  <si>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</si>
  <si>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</si>
  <si>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</si>
  <si>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</si>
  <si>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</si>
  <si>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</si>
  <si>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</si>
  <si>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</si>
  <si>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</si>
  <si>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</si>
  <si>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</si>
  <si>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</si>
  <si>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</si>
  <si>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</si>
  <si>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</si>
  <si>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</si>
  <si>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</si>
  <si>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</si>
  <si>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</si>
  <si>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</si>
  <si>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</si>
  <si>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</si>
  <si>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</si>
  <si>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</si>
  <si>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</si>
  <si>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</si>
  <si>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</si>
  <si>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</si>
  <si>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</si>
  <si>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</si>
  <si>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</si>
  <si>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</si>
  <si>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</si>
  <si>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</si>
  <si>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</si>
  <si>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</si>
  <si>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</si>
  <si>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</si>
  <si>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</si>
  <si>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</si>
  <si>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</si>
  <si>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</si>
  <si>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</si>
  <si>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</si>
  <si>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</si>
  <si>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</si>
  <si>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</si>
  <si>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</si>
  <si>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</si>
  <si>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</si>
  <si>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</si>
  <si>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</si>
  <si>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</si>
  <si>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</si>
  <si>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</si>
  <si>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</si>
  <si>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</si>
  <si>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</si>
  <si>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</si>
  <si>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</si>
  <si>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</si>
  <si>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</si>
  <si>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</si>
  <si>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</si>
  <si>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</si>
  <si>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</si>
  <si>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</si>
  <si>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</si>
  <si>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</si>
  <si>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</si>
  <si>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</si>
  <si>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</si>
  <si>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</si>
  <si>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</si>
  <si>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</si>
  <si>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</si>
  <si>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</si>
  <si>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</si>
  <si>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</si>
  <si>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</si>
  <si>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</si>
  <si>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</si>
  <si>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</si>
  <si>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</si>
  <si>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</si>
  <si>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</si>
  <si>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</si>
  <si>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</si>
  <si>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</si>
  <si>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</si>
  <si>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</si>
  <si>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</si>
  <si>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</si>
  <si>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</si>
  <si>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</si>
  <si>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</si>
  <si>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</si>
  <si>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</si>
  <si>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</si>
  <si>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</si>
  <si>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</si>
  <si>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</si>
  <si>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</si>
  <si>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</si>
  <si>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</si>
  <si>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</si>
  <si>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</si>
  <si>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</si>
  <si>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</si>
  <si>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</si>
  <si>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</si>
  <si>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</si>
  <si>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</si>
  <si>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</si>
  <si>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</si>
  <si>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</si>
  <si>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</si>
  <si>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</si>
  <si>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</si>
  <si>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</si>
  <si>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</si>
  <si>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</si>
  <si>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</si>
  <si>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</si>
  <si>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</si>
  <si>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</si>
  <si>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</si>
  <si>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</si>
  <si>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</si>
  <si>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</si>
  <si>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</si>
  <si>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</si>
  <si>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</si>
  <si>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</si>
  <si>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</si>
  <si>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</si>
  <si>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</si>
  <si>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</si>
  <si>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</si>
  <si>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</si>
  <si>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</si>
  <si>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</si>
  <si>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</si>
  <si>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</si>
  <si>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</si>
  <si>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</si>
  <si>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</si>
  <si>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</si>
  <si>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</si>
  <si>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</si>
  <si>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</si>
  <si>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</si>
  <si>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</si>
  <si>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</si>
  <si>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</si>
  <si>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</si>
  <si>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</si>
  <si>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</si>
  <si>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</si>
  <si>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</si>
  <si>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</si>
  <si>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</si>
  <si>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</si>
  <si>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</si>
  <si>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</si>
  <si>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</si>
  <si>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</si>
  <si>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</si>
  <si>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</si>
  <si>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</si>
  <si>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</si>
  <si>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</si>
  <si>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</si>
  <si>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</si>
  <si>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</si>
  <si>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</si>
  <si>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</si>
  <si>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</si>
  <si>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</si>
  <si>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</si>
  <si>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</si>
  <si>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</si>
  <si>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</si>
  <si>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</si>
  <si>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</si>
  <si>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</si>
  <si>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</si>
  <si>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</si>
  <si>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</si>
  <si>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</si>
  <si>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</si>
  <si>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</si>
  <si>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</si>
  <si>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</si>
  <si>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</si>
  <si>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</si>
  <si>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</si>
  <si>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</si>
  <si>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</si>
  <si>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</si>
  <si>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</si>
  <si>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</si>
  <si>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</si>
  <si>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</si>
  <si>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</si>
  <si>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</si>
  <si>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</si>
  <si>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</si>
  <si>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</si>
  <si>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</si>
  <si>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</si>
  <si>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</si>
  <si>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</si>
  <si>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</si>
  <si>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</si>
  <si>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</si>
  <si>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</si>
  <si>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</si>
  <si>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</si>
  <si>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</si>
  <si>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</si>
  <si>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</si>
  <si>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</si>
  <si>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</si>
  <si>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</si>
  <si>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</si>
  <si>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</si>
  <si>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</si>
  <si>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</si>
  <si>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</si>
  <si>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</si>
  <si>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</si>
  <si>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</si>
  <si>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</si>
  <si>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</si>
  <si>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</si>
  <si>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</si>
  <si>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</si>
  <si>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</si>
  <si>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</si>
  <si>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</si>
  <si>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</si>
  <si>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</si>
  <si>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</si>
  <si>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</si>
  <si>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</si>
  <si>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</si>
  <si>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</si>
  <si>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</si>
  <si>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</si>
  <si>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</si>
  <si>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</si>
  <si>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</si>
  <si>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</si>
  <si>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</si>
  <si>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</si>
  <si>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</si>
  <si>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</si>
  <si>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</si>
  <si>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</si>
  <si>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</si>
  <si>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</si>
  <si>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</si>
  <si>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</si>
  <si>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</si>
  <si>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</si>
  <si>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</si>
  <si>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</si>
  <si>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</si>
  <si>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</si>
  <si>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</si>
  <si>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</si>
  <si>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</si>
  <si>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</si>
  <si>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</si>
  <si>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</si>
  <si>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</si>
  <si>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</si>
  <si>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</si>
  <si>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</si>
  <si>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</si>
  <si>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</si>
  <si>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</si>
  <si>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</si>
  <si>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</si>
  <si>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</si>
  <si>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</si>
  <si>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</si>
  <si>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</si>
  <si>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</si>
  <si>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</si>
  <si>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</si>
  <si>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</si>
  <si>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</si>
  <si>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</si>
  <si>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</si>
  <si>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</si>
  <si>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</si>
  <si>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</si>
  <si>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</si>
  <si>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</si>
  <si>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</si>
  <si>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</si>
  <si>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</si>
  <si>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</si>
  <si>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</si>
  <si>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</si>
  <si>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</si>
  <si>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</si>
  <si>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</si>
  <si>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</si>
  <si>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</si>
  <si>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</si>
  <si>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</si>
  <si>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</si>
  <si>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</si>
  <si>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</si>
  <si>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</si>
  <si>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</si>
  <si>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</si>
  <si>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</si>
  <si>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</si>
  <si>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</si>
  <si>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</si>
  <si>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</si>
  <si>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</si>
  <si>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</si>
  <si>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</si>
  <si>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</si>
  <si>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</si>
  <si>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</si>
  <si>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</si>
  <si>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</si>
  <si>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</si>
  <si>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</si>
  <si>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</si>
  <si>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</si>
  <si>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</si>
  <si>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</si>
  <si>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</si>
  <si>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</si>
  <si>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</si>
  <si>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</si>
  <si>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</si>
  <si>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</si>
  <si>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</si>
  <si>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</si>
  <si>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</si>
  <si>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</si>
  <si>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</si>
  <si>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</si>
  <si>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</si>
  <si>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</si>
  <si>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</si>
  <si>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</si>
  <si>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</si>
  <si>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</si>
  <si>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</si>
  <si>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</si>
  <si>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</si>
  <si>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</si>
  <si>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</si>
  <si>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</si>
  <si>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</si>
  <si>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</si>
  <si>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</si>
  <si>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</si>
  <si>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</si>
  <si>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</si>
  <si>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</si>
  <si>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</si>
  <si>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</si>
  <si>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</si>
  <si>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</si>
  <si>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</si>
  <si>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</si>
  <si>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</si>
  <si>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</si>
  <si>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</si>
  <si>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</si>
  <si>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</si>
  <si>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</si>
  <si>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</si>
  <si>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</si>
  <si>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</si>
  <si>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</si>
  <si>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</si>
  <si>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</si>
  <si>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</si>
  <si>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</si>
  <si>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</si>
  <si>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</si>
  <si>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</si>
  <si>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</si>
  <si>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</si>
  <si>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</si>
  <si>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</si>
  <si>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</si>
  <si>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</si>
  <si>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</si>
  <si>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</si>
  <si>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</si>
  <si>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</si>
  <si>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</si>
  <si>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</si>
  <si>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</si>
  <si>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</si>
  <si>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</si>
  <si>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</si>
  <si>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</si>
  <si>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</si>
  <si>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</si>
  <si>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</si>
  <si>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</si>
  <si>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</si>
  <si>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</si>
  <si>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</si>
  <si>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</si>
  <si>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</si>
  <si>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</si>
  <si>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</si>
  <si>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</si>
  <si>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</si>
  <si>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</si>
  <si>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</si>
  <si>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</si>
  <si>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</si>
  <si>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</si>
  <si>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</si>
  <si>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</si>
  <si>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</si>
  <si>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</si>
  <si>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</si>
  <si>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</si>
  <si>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</si>
  <si>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</si>
  <si>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</si>
  <si>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</si>
  <si>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</si>
  <si>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</si>
  <si>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</si>
  <si>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</si>
  <si>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</si>
  <si>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</si>
  <si>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</si>
  <si>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</si>
  <si>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</si>
  <si>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</si>
  <si>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</si>
  <si>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</si>
  <si>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</si>
  <si>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</si>
  <si>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</si>
  <si>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</si>
  <si>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</si>
  <si>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</si>
  <si>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</si>
  <si>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</si>
  <si>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</si>
  <si>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</si>
  <si>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</si>
  <si>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</si>
  <si>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</si>
  <si>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</si>
  <si>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</si>
  <si>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</si>
  <si>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</si>
  <si>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</si>
  <si>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</si>
  <si>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</si>
  <si>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</si>
  <si>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</si>
  <si>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</si>
  <si>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</si>
  <si>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</si>
  <si>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</si>
  <si>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</si>
  <si>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</si>
  <si>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</si>
  <si>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</si>
  <si>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</si>
  <si>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</si>
  <si>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</si>
  <si>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</si>
  <si>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</si>
  <si>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</si>
  <si>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</si>
  <si>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</si>
  <si>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</si>
  <si>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</si>
  <si>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</si>
  <si>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</si>
  <si>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</si>
  <si>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</si>
  <si>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</si>
  <si>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</si>
  <si>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</si>
  <si>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</si>
  <si>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</si>
  <si>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</si>
  <si>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</si>
  <si>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</si>
  <si>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</si>
  <si>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</si>
  <si>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</si>
  <si>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</si>
  <si>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</si>
  <si>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</si>
  <si>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</si>
  <si>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</si>
  <si>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</si>
  <si>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</si>
  <si>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</si>
  <si>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</si>
  <si>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</si>
  <si>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</si>
  <si>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</si>
  <si>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</si>
  <si>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</si>
  <si>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</si>
  <si>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</si>
  <si>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</si>
  <si>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</si>
  <si>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</si>
  <si>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</si>
  <si>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</si>
  <si>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</si>
  <si>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</si>
  <si>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</si>
  <si>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</si>
  <si>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</si>
  <si>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</si>
  <si>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</si>
  <si>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</si>
  <si>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</si>
  <si>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</si>
  <si>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</si>
  <si>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</si>
  <si>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</si>
  <si>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</si>
  <si>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</si>
  <si>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</si>
  <si>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</si>
  <si>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</si>
  <si>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</si>
  <si>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</si>
  <si>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</si>
  <si>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</si>
  <si>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</si>
  <si>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</si>
  <si>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</si>
  <si>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</si>
  <si>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</si>
  <si>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</si>
  <si>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</si>
  <si>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</si>
  <si>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</si>
  <si>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</si>
  <si>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</si>
  <si>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</si>
  <si>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</si>
  <si>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</si>
  <si>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</si>
  <si>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</si>
  <si>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</si>
  <si>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</si>
  <si>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</si>
  <si>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</si>
  <si>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</si>
  <si>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</si>
  <si>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</si>
  <si>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</si>
  <si>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</si>
  <si>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</si>
  <si>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</si>
  <si>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</si>
  <si>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</si>
  <si>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</si>
  <si>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</si>
  <si>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</si>
  <si>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</si>
  <si>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</si>
  <si>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</si>
  <si>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</si>
  <si>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</si>
  <si>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</si>
  <si>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</si>
  <si>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</si>
  <si>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</si>
  <si>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</si>
  <si>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</si>
  <si>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</si>
  <si>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</si>
  <si>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</si>
  <si>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</si>
  <si>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</si>
  <si>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</si>
  <si>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</si>
  <si>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</si>
  <si>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</si>
  <si>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</si>
  <si>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</si>
  <si>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</si>
  <si>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</si>
  <si>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</si>
  <si>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</si>
  <si>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</si>
  <si>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</si>
  <si>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</si>
  <si>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</si>
  <si>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</si>
  <si>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</si>
  <si>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</si>
  <si>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</si>
  <si>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</si>
  <si>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</si>
  <si>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</si>
  <si>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</si>
  <si>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</si>
  <si>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</si>
  <si>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</si>
  <si>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</si>
  <si>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</si>
  <si>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</si>
  <si>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</si>
  <si>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</si>
  <si>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</si>
  <si>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</si>
  <si>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</si>
  <si>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</si>
  <si>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</si>
  <si>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</si>
  <si>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</si>
  <si>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</si>
  <si>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</si>
  <si>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</si>
  <si>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</si>
  <si>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</si>
  <si>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</si>
  <si>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</si>
  <si>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</si>
  <si>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</si>
  <si>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</si>
  <si>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</si>
  <si>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</si>
  <si>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</si>
  <si>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</si>
  <si>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</si>
  <si>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</si>
  <si>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</si>
  <si>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</si>
  <si>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</si>
  <si>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</si>
  <si>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</si>
  <si>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</si>
  <si>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</si>
  <si>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</si>
  <si>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</si>
  <si>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</si>
  <si>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</si>
  <si>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</si>
  <si>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</si>
  <si>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</si>
  <si>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</si>
  <si>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</si>
  <si>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</si>
  <si>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</si>
  <si>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</si>
  <si>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</si>
  <si>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</si>
  <si>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</si>
  <si>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</si>
  <si>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</si>
  <si>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</si>
  <si>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</si>
  <si>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</si>
  <si>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</si>
  <si>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</si>
  <si>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</si>
  <si>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</si>
  <si>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</si>
  <si>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</si>
  <si>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</si>
  <si>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</si>
  <si>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</si>
  <si>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</si>
  <si>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</si>
  <si>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</si>
  <si>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</si>
  <si>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</si>
  <si>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</si>
  <si>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</si>
  <si>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</si>
  <si>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</si>
  <si>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</si>
  <si>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</si>
  <si>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</si>
  <si>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</si>
  <si>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</si>
  <si>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</si>
  <si>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</si>
  <si>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</si>
  <si>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</si>
  <si>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</si>
  <si>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</si>
  <si>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</si>
  <si>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</si>
  <si>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</si>
  <si>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</si>
  <si>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</si>
  <si>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</si>
  <si>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</si>
  <si>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</si>
  <si>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</si>
  <si>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</si>
  <si>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</si>
  <si>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</si>
  <si>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</si>
  <si>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</si>
  <si>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</si>
  <si>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</si>
  <si>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</si>
  <si>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</si>
  <si>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</si>
  <si>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</si>
  <si>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</si>
  <si>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</si>
  <si>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</si>
  <si>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</si>
  <si>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</si>
  <si>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</si>
  <si>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</si>
  <si>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</si>
  <si>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</si>
  <si>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</si>
  <si>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</si>
  <si>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</si>
  <si>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</si>
  <si>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</si>
  <si>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</si>
  <si>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</si>
  <si>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</si>
  <si>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</si>
  <si>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</si>
  <si>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</si>
  <si>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</si>
  <si>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</si>
  <si>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</si>
  <si>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</si>
  <si>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</si>
  <si>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</si>
  <si>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</si>
  <si>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</si>
  <si>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</si>
  <si>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</si>
  <si>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</si>
  <si>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</si>
  <si>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</si>
  <si>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</si>
  <si>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</si>
  <si>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</si>
  <si>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</si>
  <si>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</si>
  <si>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</si>
  <si>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</si>
  <si>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</si>
  <si>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</si>
  <si>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</si>
  <si>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</si>
  <si>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</si>
  <si>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</si>
  <si>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</si>
  <si>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</si>
  <si>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</si>
  <si>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</si>
  <si>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</si>
  <si>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</si>
  <si>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</si>
  <si>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</si>
  <si>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</si>
  <si>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</si>
  <si>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</si>
  <si>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</si>
  <si>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</si>
  <si>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</si>
  <si>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</si>
  <si>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</si>
  <si>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</si>
  <si>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</si>
  <si>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</si>
  <si>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</si>
  <si>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</si>
  <si>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</si>
  <si>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</si>
  <si>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</si>
  <si>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</si>
  <si>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</si>
  <si>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</si>
  <si>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</si>
  <si>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</si>
  <si>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</si>
  <si>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</si>
  <si>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</si>
  <si>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</si>
  <si>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</si>
  <si>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</si>
  <si>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</si>
  <si>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</si>
  <si>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</si>
  <si>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</si>
  <si>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</si>
  <si>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</si>
  <si>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</si>
  <si>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</si>
  <si>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</si>
  <si>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</si>
  <si>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</si>
  <si>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</si>
  <si>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</si>
  <si>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</si>
  <si>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</si>
  <si>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</si>
  <si>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</si>
  <si>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</si>
  <si>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</si>
  <si>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</si>
  <si>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</si>
  <si>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</si>
  <si>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</si>
  <si>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</si>
  <si>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</si>
  <si>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</si>
  <si>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</si>
  <si>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</si>
  <si>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</si>
  <si>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</si>
  <si>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</si>
  <si>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</si>
  <si>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</si>
  <si>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</si>
  <si>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</si>
  <si>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</si>
  <si>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</si>
  <si>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</si>
  <si>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</si>
  <si>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</si>
  <si>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</si>
  <si>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</si>
  <si>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</si>
  <si>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</si>
  <si>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</si>
  <si>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</si>
  <si>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</si>
  <si>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</si>
  <si>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</si>
  <si>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</si>
  <si>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</si>
  <si>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</si>
  <si>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</si>
  <si>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</si>
  <si>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</si>
  <si>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</si>
  <si>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</si>
  <si>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</si>
  <si>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</si>
  <si>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</si>
  <si>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</si>
  <si>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</si>
  <si>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</si>
  <si>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</si>
  <si>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</si>
  <si>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</si>
  <si>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</si>
  <si>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</si>
  <si>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</si>
  <si>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</si>
  <si>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</si>
  <si>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</si>
  <si>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</si>
  <si>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</si>
  <si>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</si>
  <si>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</si>
  <si>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</si>
  <si>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</si>
  <si>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</si>
  <si>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</si>
  <si>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</si>
  <si>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</si>
  <si>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</si>
  <si>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</si>
  <si>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</si>
  <si>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</si>
  <si>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</si>
  <si>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</si>
  <si>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</si>
  <si>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</si>
  <si>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</si>
  <si>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</si>
  <si>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</si>
  <si>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</si>
  <si>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</si>
  <si>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</si>
  <si>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</si>
  <si>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</si>
  <si>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</si>
  <si>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</si>
  <si>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</si>
  <si>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</si>
  <si>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</si>
  <si>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</si>
  <si>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</si>
  <si>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</si>
  <si>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</si>
  <si>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</si>
  <si>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</si>
  <si>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</si>
  <si>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</si>
  <si>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</si>
  <si>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</si>
  <si>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</si>
  <si>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</si>
  <si>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</si>
  <si>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</si>
  <si>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</si>
  <si>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</si>
  <si>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</si>
  <si>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</si>
  <si>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</si>
  <si>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</si>
  <si>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</si>
  <si>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</si>
  <si>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</si>
  <si>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</si>
  <si>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</si>
  <si>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</si>
  <si>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</si>
  <si>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</si>
  <si>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</si>
  <si>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</si>
  <si>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</si>
  <si>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</si>
  <si>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</si>
  <si>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</si>
  <si>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</si>
  <si>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</si>
  <si>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</si>
  <si>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</si>
  <si>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</si>
  <si>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</si>
  <si>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</si>
  <si>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</si>
  <si>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</si>
  <si>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</si>
  <si>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</si>
  <si>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</si>
  <si>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</si>
  <si>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</si>
  <si>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</si>
  <si>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</si>
  <si>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</si>
  <si>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</si>
  <si>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</si>
  <si>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</si>
  <si>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</si>
  <si>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</si>
  <si>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</si>
  <si>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</si>
  <si>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</si>
  <si>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</si>
  <si>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</si>
  <si>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</si>
  <si>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</si>
  <si>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</si>
  <si>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</si>
  <si>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</si>
  <si>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</si>
  <si>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</si>
  <si>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</si>
  <si>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</si>
  <si>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</si>
  <si>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</si>
  <si>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</si>
  <si>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</si>
  <si>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</si>
  <si>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</si>
  <si>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</si>
  <si>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</si>
  <si>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</si>
  <si>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</si>
  <si>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</si>
  <si>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</si>
  <si>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</si>
  <si>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</si>
  <si>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</si>
  <si>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</si>
  <si>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</si>
  <si>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</si>
  <si>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</si>
  <si>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</si>
  <si>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</si>
  <si>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</si>
  <si>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</si>
  <si>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</si>
  <si>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</si>
  <si>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</si>
  <si>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</si>
  <si>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</si>
  <si>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</si>
  <si>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</si>
  <si>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</si>
  <si>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</si>
  <si>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</si>
  <si>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</si>
  <si>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</si>
  <si>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</si>
  <si>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</si>
  <si>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</si>
  <si>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</si>
  <si>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</si>
  <si>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</si>
  <si>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</si>
  <si>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</si>
  <si>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</si>
  <si>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</si>
  <si>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</si>
  <si>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</si>
  <si>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</si>
  <si>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</si>
  <si>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</si>
  <si>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</si>
  <si>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</si>
  <si>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</si>
  <si>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</si>
  <si>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</si>
  <si>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</si>
  <si>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</si>
  <si>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</si>
  <si>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</si>
  <si>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</si>
  <si>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</si>
  <si>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</si>
  <si>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</si>
  <si>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</si>
  <si>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</si>
  <si>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</si>
  <si>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</si>
  <si>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</si>
  <si>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</si>
  <si>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</si>
  <si>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</si>
  <si>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</si>
  <si>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</si>
  <si>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</si>
  <si>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</si>
  <si>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</si>
  <si>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</si>
  <si>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</si>
  <si>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</si>
  <si>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</si>
  <si>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</si>
  <si>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</si>
  <si>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</si>
  <si>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</si>
  <si>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</si>
  <si>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</si>
  <si>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</si>
  <si>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</si>
  <si>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</si>
  <si>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</si>
  <si>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</si>
  <si>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</si>
  <si>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</si>
  <si>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</si>
  <si>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</si>
  <si>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</si>
  <si>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</si>
  <si>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</si>
  <si>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</si>
  <si>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</si>
  <si>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</si>
  <si>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</si>
  <si>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</si>
  <si>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</si>
  <si>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</si>
  <si>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</si>
  <si>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</si>
  <si>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</si>
  <si>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</si>
  <si>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</si>
  <si>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</si>
  <si>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</si>
  <si>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</si>
  <si>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</si>
  <si>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</si>
  <si>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</si>
  <si>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</si>
  <si>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</si>
  <si>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</si>
  <si>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</si>
  <si>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</si>
  <si>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</si>
  <si>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</si>
  <si>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</si>
  <si>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</si>
  <si>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</si>
  <si>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</si>
  <si>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</si>
  <si>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</si>
  <si>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</si>
  <si>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</si>
  <si>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</si>
  <si>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</si>
  <si>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</si>
  <si>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</si>
  <si>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</si>
  <si>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</si>
  <si>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</si>
  <si>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</si>
  <si>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</si>
  <si>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</si>
  <si>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</si>
  <si>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</si>
  <si>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</si>
  <si>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</si>
  <si>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</si>
  <si>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</si>
  <si>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</si>
  <si>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</si>
  <si>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</si>
  <si>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</si>
  <si>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</si>
  <si>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</si>
  <si>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</si>
  <si>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</si>
  <si>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</si>
  <si>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</si>
  <si>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</si>
  <si>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</si>
  <si>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</si>
  <si>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</si>
  <si>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</si>
  <si>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</si>
  <si>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</si>
  <si>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</si>
  <si>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</si>
  <si>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</si>
  <si>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</si>
  <si>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</si>
  <si>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</si>
  <si>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</si>
  <si>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</si>
  <si>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</si>
  <si>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</si>
  <si>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</si>
  <si>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</si>
  <si>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</si>
  <si>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</si>
  <si>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</si>
  <si>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</si>
  <si>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</si>
  <si>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</si>
  <si>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</si>
  <si>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</si>
  <si>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</si>
  <si>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</si>
  <si>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</si>
  <si>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</si>
  <si>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</si>
  <si>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</si>
  <si>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</si>
  <si>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</si>
  <si>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</si>
  <si>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</si>
  <si>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</si>
  <si>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</si>
  <si>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</si>
  <si>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</si>
  <si>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</si>
  <si>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</si>
  <si>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</si>
  <si>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</si>
  <si>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</si>
  <si>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</si>
  <si>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</si>
  <si>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</si>
  <si>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</si>
  <si>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</si>
  <si>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</si>
  <si>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</si>
  <si>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</si>
  <si>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</si>
  <si>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</si>
  <si>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</si>
  <si>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</si>
  <si>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</si>
  <si>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</si>
  <si>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</si>
  <si>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</si>
  <si>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</si>
  <si>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</si>
  <si>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</si>
  <si>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</si>
  <si>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</si>
  <si>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</si>
  <si>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</si>
  <si>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</si>
  <si>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</si>
  <si>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</si>
  <si>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</si>
  <si>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</si>
  <si>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</si>
  <si>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</si>
  <si>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</si>
  <si>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</si>
  <si>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</si>
  <si>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</si>
  <si>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</si>
  <si>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</si>
  <si>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</si>
  <si>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</si>
  <si>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</si>
  <si>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</si>
  <si>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</si>
  <si>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</si>
  <si>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</si>
  <si>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</si>
  <si>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</si>
  <si>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</si>
  <si>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</si>
  <si>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</si>
  <si>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</si>
  <si>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</si>
  <si>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</si>
  <si>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</si>
  <si>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</si>
  <si>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</si>
  <si>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</si>
  <si>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</si>
  <si>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</si>
  <si>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</si>
  <si>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</si>
  <si>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</si>
  <si>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</si>
  <si>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</si>
  <si>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</si>
  <si>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</si>
  <si>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</si>
  <si>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</si>
  <si>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</si>
  <si>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</si>
  <si>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</si>
  <si>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</si>
  <si>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</si>
  <si>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</si>
  <si>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</si>
  <si>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</si>
  <si>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</si>
  <si>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</si>
  <si>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</si>
  <si>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</si>
  <si>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</si>
  <si>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</si>
  <si>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</si>
  <si>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</si>
  <si>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</si>
  <si>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</si>
  <si>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</si>
  <si>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</si>
  <si>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</si>
  <si>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</si>
  <si>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</si>
  <si>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</si>
  <si>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</si>
  <si>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</si>
  <si>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</si>
  <si>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</si>
  <si>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</si>
  <si>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</si>
  <si>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</si>
  <si>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</si>
  <si>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</si>
  <si>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</si>
  <si>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</si>
  <si>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</si>
  <si>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</si>
  <si>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</si>
  <si>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</si>
  <si>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</si>
  <si>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</si>
  <si>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</si>
  <si>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</si>
  <si>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</si>
  <si>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</si>
  <si>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</si>
  <si>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</si>
  <si>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</si>
  <si>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</si>
  <si>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</si>
  <si>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</si>
  <si>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</si>
  <si>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</si>
  <si>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</si>
  <si>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</si>
  <si>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</si>
  <si>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</si>
  <si>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</si>
  <si>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</si>
  <si>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</si>
  <si>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</si>
  <si>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</si>
  <si>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</si>
  <si>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</si>
  <si>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</si>
  <si>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</si>
  <si>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</si>
  <si>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</si>
  <si>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</si>
  <si>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</si>
  <si>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</si>
  <si>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</si>
  <si>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</si>
  <si>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</si>
  <si>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</si>
  <si>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</si>
  <si>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</si>
  <si>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</si>
  <si>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</si>
  <si>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</si>
  <si>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</si>
  <si>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</si>
  <si>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</si>
  <si>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</si>
  <si>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</si>
  <si>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</si>
  <si>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</si>
  <si>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</si>
  <si>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</si>
  <si>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</si>
  <si>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</si>
  <si>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</si>
  <si>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</si>
  <si>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</si>
  <si>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</si>
  <si>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</si>
  <si>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</si>
  <si>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</si>
  <si>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</si>
  <si>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</si>
  <si>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</si>
  <si>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</si>
  <si>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</si>
  <si>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</si>
  <si>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</si>
  <si>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</si>
  <si>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</si>
  <si>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</si>
  <si>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</si>
  <si>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</si>
  <si>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</si>
  <si>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</si>
  <si>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</si>
  <si>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</si>
  <si>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</si>
  <si>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</si>
  <si>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</si>
  <si>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</si>
  <si>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</si>
  <si>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</si>
  <si>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</si>
  <si>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</si>
  <si>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</si>
  <si>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</si>
  <si>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</si>
  <si>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</si>
  <si>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</si>
  <si>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</si>
  <si>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</si>
  <si>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</si>
  <si>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</si>
  <si>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</si>
  <si>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</si>
  <si>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</si>
  <si>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</si>
  <si>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</si>
  <si>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</si>
  <si>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</si>
  <si>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</si>
  <si>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</si>
  <si>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</si>
  <si>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</si>
  <si>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</si>
  <si>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</si>
  <si>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</si>
  <si>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</si>
  <si>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</si>
  <si>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</si>
  <si>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</si>
  <si>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</si>
  <si>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</si>
  <si>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</si>
  <si>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</si>
  <si>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</si>
  <si>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</si>
  <si>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</si>
  <si>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</si>
  <si>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</si>
  <si>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</si>
  <si>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</si>
  <si>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</si>
  <si>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</si>
  <si>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</si>
  <si>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</si>
  <si>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</si>
  <si>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</si>
  <si>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</si>
  <si>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</si>
  <si>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</si>
  <si>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</si>
  <si>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</si>
  <si>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</si>
  <si>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</si>
  <si>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</si>
  <si>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</si>
  <si>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</si>
  <si>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</si>
  <si>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</si>
  <si>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</si>
  <si>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</si>
  <si>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</si>
  <si>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</si>
  <si>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</si>
  <si>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</si>
  <si>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</si>
  <si>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</si>
  <si>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</si>
  <si>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</si>
  <si>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</si>
  <si>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</si>
  <si>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</si>
  <si>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</si>
  <si>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</si>
  <si>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</si>
  <si>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</si>
  <si>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</si>
  <si>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</si>
  <si>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</si>
  <si>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</si>
  <si>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</si>
  <si>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</si>
  <si>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</si>
  <si>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</si>
  <si>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</si>
  <si>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</si>
  <si>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</si>
  <si>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</si>
  <si>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</si>
  <si>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</si>
  <si>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</si>
  <si>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</si>
  <si>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</si>
  <si>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</si>
  <si>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</si>
  <si>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</si>
  <si>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</si>
  <si>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</si>
  <si>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</si>
  <si>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</si>
  <si>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</si>
  <si>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</si>
  <si>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</si>
  <si>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</si>
  <si>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</si>
  <si>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</si>
  <si>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</si>
  <si>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</si>
  <si>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</si>
  <si>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</si>
  <si>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</si>
  <si>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</si>
  <si>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</si>
  <si>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</si>
  <si>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</si>
  <si>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</si>
  <si>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</si>
  <si>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</si>
  <si>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</si>
  <si>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</si>
  <si>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</si>
  <si>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</si>
  <si>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</si>
  <si>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</si>
  <si>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</si>
  <si>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</si>
  <si>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</si>
  <si>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</si>
  <si>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</si>
  <si>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</si>
  <si>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</si>
  <si>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</si>
  <si>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</si>
  <si>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</si>
  <si>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</si>
  <si>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</si>
  <si>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</si>
  <si>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</si>
  <si>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</si>
  <si>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</si>
  <si>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</si>
  <si>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</si>
  <si>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</si>
  <si>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</si>
  <si>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</si>
  <si>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</si>
  <si>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</si>
  <si>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</si>
  <si>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</si>
  <si>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</si>
  <si>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</si>
  <si>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</si>
  <si>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</si>
  <si>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</si>
  <si>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</si>
  <si>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</si>
  <si>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</si>
  <si>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</si>
  <si>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</si>
  <si>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</si>
  <si>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</si>
  <si>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</si>
  <si>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</si>
  <si>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</si>
  <si>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</si>
  <si>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</si>
  <si>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</si>
  <si>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</si>
  <si>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</si>
  <si>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</si>
  <si>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</si>
  <si>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</si>
  <si>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</si>
  <si>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</si>
  <si>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</si>
  <si>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</si>
  <si>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</si>
  <si>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</si>
  <si>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</si>
  <si>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</si>
  <si>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</si>
  <si>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</si>
  <si>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</si>
  <si>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</si>
  <si>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</si>
  <si>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</si>
  <si>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</si>
  <si>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</si>
  <si>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</si>
  <si>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</si>
  <si>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</si>
  <si>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</si>
  <si>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</si>
  <si>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</si>
  <si>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</si>
  <si>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</si>
  <si>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</si>
  <si>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</si>
  <si>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</si>
  <si>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</si>
  <si>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</si>
  <si>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</si>
  <si>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</si>
  <si>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</si>
  <si>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</si>
  <si>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</si>
  <si>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</si>
  <si>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</si>
  <si>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</si>
  <si>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</si>
  <si>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</si>
  <si>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</si>
  <si>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</si>
  <si>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</si>
  <si>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</si>
  <si>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</si>
  <si>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</si>
  <si>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</si>
  <si>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</si>
  <si>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</si>
  <si>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</si>
  <si>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</si>
  <si>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</si>
  <si>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</si>
  <si>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</si>
  <si>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</si>
  <si>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</si>
  <si>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</si>
  <si>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</si>
  <si>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</si>
  <si>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</si>
  <si>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</si>
  <si>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</si>
  <si>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</si>
  <si>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</si>
  <si>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</si>
  <si>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</si>
  <si>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</si>
  <si>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</si>
  <si>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</si>
  <si>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</si>
  <si>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</si>
  <si>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</si>
  <si>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</si>
  <si>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</si>
  <si>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</si>
  <si>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</si>
  <si>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</si>
  <si>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</si>
  <si>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</si>
  <si>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</si>
  <si>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</si>
  <si>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</si>
  <si>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</si>
  <si>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</si>
  <si>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</si>
  <si>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</si>
  <si>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</si>
  <si>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</si>
  <si>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</si>
  <si>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</si>
  <si>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</si>
  <si>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</si>
  <si>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</si>
  <si>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</si>
  <si>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</si>
  <si>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</si>
  <si>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</si>
  <si>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</si>
  <si>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</si>
  <si>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</si>
  <si>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</si>
  <si>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</si>
  <si>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</si>
  <si>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</si>
  <si>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</si>
  <si>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</si>
  <si>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</si>
  <si>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</si>
  <si>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</si>
  <si>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</si>
  <si>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</si>
  <si>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</si>
  <si>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</si>
  <si>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</si>
  <si>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</si>
  <si>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</si>
  <si>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</si>
  <si>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</si>
  <si>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</si>
  <si>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</si>
  <si>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</si>
  <si>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</si>
  <si>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</si>
  <si>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</si>
  <si>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</si>
  <si>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</si>
  <si>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</si>
  <si>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</si>
  <si>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</si>
  <si>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</si>
  <si>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</si>
  <si>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</si>
  <si>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</si>
  <si>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</si>
  <si>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</si>
  <si>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</si>
  <si>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</si>
  <si>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</si>
  <si>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</si>
  <si>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</si>
  <si>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</si>
  <si>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</si>
  <si>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</si>
  <si>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</si>
  <si>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</si>
  <si>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</si>
  <si>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</si>
  <si>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</si>
  <si>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</si>
  <si>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</si>
  <si>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</si>
  <si>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</si>
  <si>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</si>
  <si>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</si>
  <si>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</si>
  <si>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</si>
  <si>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</si>
  <si>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</si>
  <si>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</si>
  <si>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</si>
  <si>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</si>
  <si>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</si>
  <si>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</si>
  <si>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</si>
  <si>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</si>
  <si>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</si>
  <si>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</si>
  <si>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</si>
  <si>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</si>
  <si>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</si>
  <si>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</si>
  <si>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</si>
  <si>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</si>
  <si>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</si>
  <si>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</si>
  <si>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</si>
  <si>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</si>
  <si>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</si>
  <si>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</si>
  <si>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</si>
  <si>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</si>
  <si>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</si>
  <si>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</si>
  <si>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</si>
  <si>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</si>
  <si>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</si>
  <si>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</si>
  <si>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</si>
  <si>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</si>
  <si>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</si>
  <si>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</si>
  <si>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</si>
  <si>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</si>
  <si>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</si>
  <si>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</si>
  <si>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</si>
  <si>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</si>
  <si>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</si>
  <si>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</si>
  <si>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</si>
  <si>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</si>
  <si>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</si>
  <si>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</si>
  <si>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</si>
  <si>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</si>
  <si>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</si>
  <si>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</si>
  <si>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</si>
  <si>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</si>
  <si>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</si>
  <si>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</si>
  <si>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</si>
  <si>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</si>
  <si>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</si>
  <si>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</si>
  <si>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</si>
  <si>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</si>
  <si>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</si>
  <si>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</si>
  <si>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</si>
  <si>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</si>
  <si>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</si>
  <si>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</si>
  <si>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</si>
  <si>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</si>
  <si>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</si>
  <si>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</si>
  <si>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</si>
  <si>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</si>
  <si>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</si>
  <si>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</si>
  <si>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</si>
  <si>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</si>
  <si>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</si>
  <si>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</si>
  <si>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</si>
  <si>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</si>
  <si>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</si>
  <si>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</si>
  <si>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</si>
  <si>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</si>
  <si>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</si>
  <si>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</si>
  <si>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</si>
  <si>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</si>
  <si>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</si>
  <si>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</si>
  <si>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</si>
  <si>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</si>
  <si>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</si>
  <si>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</si>
  <si>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</si>
  <si>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</si>
  <si>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</si>
  <si>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</si>
  <si>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</si>
  <si>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</si>
  <si>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</si>
  <si>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</si>
  <si>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</si>
  <si>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</si>
  <si>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</si>
  <si>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</si>
  <si>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</si>
  <si>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</si>
  <si>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</si>
  <si>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</si>
  <si>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</si>
  <si>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</si>
  <si>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</si>
  <si>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</si>
  <si>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</si>
  <si>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</si>
  <si>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</si>
  <si>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</si>
  <si>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</si>
  <si>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</si>
  <si>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</si>
  <si>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</si>
  <si>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</si>
  <si>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</si>
  <si>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</si>
  <si>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</si>
  <si>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</si>
  <si>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</si>
  <si>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</si>
  <si>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</si>
  <si>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</si>
  <si>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</si>
  <si>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</si>
  <si>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</si>
  <si>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</si>
  <si>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</si>
  <si>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</si>
  <si>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</si>
  <si>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</si>
  <si>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</si>
  <si>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</si>
  <si>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</si>
  <si>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</si>
  <si>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</si>
  <si>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</si>
  <si>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</si>
  <si>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</si>
  <si>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</si>
  <si>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</si>
  <si>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</si>
  <si>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</si>
  <si>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</si>
  <si>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</si>
  <si>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</si>
  <si>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</si>
  <si>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</si>
  <si>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</si>
  <si>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</si>
  <si>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</si>
  <si>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</si>
  <si>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</si>
  <si>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</si>
  <si>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</si>
  <si>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</si>
  <si>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</si>
  <si>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</si>
  <si>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</si>
  <si>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</si>
  <si>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</si>
  <si>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</si>
  <si>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</si>
  <si>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</si>
  <si>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</si>
  <si>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</si>
  <si>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</si>
  <si>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</si>
  <si>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</si>
  <si>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</si>
  <si>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</si>
  <si>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</si>
  <si>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</si>
  <si>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</si>
  <si>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</si>
  <si>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</si>
  <si>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</si>
  <si>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</si>
  <si>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</si>
  <si>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</si>
  <si>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</si>
  <si>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</si>
  <si>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</si>
  <si>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</si>
  <si>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</si>
  <si>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</si>
  <si>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</si>
  <si>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</si>
  <si>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</si>
  <si>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</si>
  <si>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</si>
  <si>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</si>
  <si>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</si>
  <si>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</si>
  <si>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</si>
  <si>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</si>
  <si>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</si>
  <si>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</si>
  <si>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</si>
  <si>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</si>
  <si>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</si>
  <si>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</si>
  <si>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</si>
  <si>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</si>
  <si>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</si>
  <si>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</si>
  <si>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</si>
  <si>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</si>
  <si>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</si>
  <si>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</si>
  <si>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</si>
  <si>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</si>
  <si>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</si>
  <si>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</si>
  <si>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</si>
  <si>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</si>
  <si>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</si>
  <si>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</si>
  <si>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</si>
  <si>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</si>
  <si>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</si>
  <si>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</si>
  <si>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</si>
  <si>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</si>
  <si>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</si>
  <si>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</si>
  <si>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</si>
  <si>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</si>
  <si>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</si>
  <si>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</si>
  <si>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</si>
  <si>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</si>
  <si>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</si>
  <si>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</si>
  <si>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</si>
  <si>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</si>
  <si>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</si>
  <si>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</si>
  <si>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</si>
  <si>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</si>
  <si>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</si>
  <si>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</si>
  <si>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</si>
  <si>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</si>
  <si>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</si>
  <si>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</si>
  <si>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</si>
  <si>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</si>
  <si>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</si>
  <si>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</si>
  <si>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</si>
  <si>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</si>
  <si>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</si>
  <si>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</si>
  <si>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</si>
  <si>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</si>
  <si>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</si>
  <si>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</si>
  <si>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</si>
  <si>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</si>
  <si>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</si>
  <si>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</si>
  <si>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</si>
  <si>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</si>
  <si>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</si>
  <si>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</si>
  <si>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</si>
  <si>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</si>
  <si>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</si>
  <si>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</si>
  <si>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</si>
  <si>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</si>
  <si>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</si>
  <si>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</si>
  <si>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</si>
  <si>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</si>
  <si>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</si>
  <si>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</si>
  <si>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</si>
  <si>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</si>
  <si>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</si>
  <si>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</si>
  <si>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</si>
  <si>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</si>
  <si>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</si>
  <si>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</si>
  <si>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</si>
  <si>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</si>
  <si>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</si>
  <si>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</si>
  <si>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</si>
  <si>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</si>
  <si>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</si>
  <si>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</si>
  <si>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</si>
  <si>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</si>
  <si>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</si>
  <si>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</si>
  <si>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</si>
  <si>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</si>
  <si>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</si>
  <si>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</si>
  <si>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</si>
  <si>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</si>
  <si>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</si>
  <si>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</si>
  <si>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</si>
  <si>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</si>
  <si>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</si>
  <si>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</si>
  <si>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</si>
  <si>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</si>
  <si>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</si>
  <si>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</si>
  <si>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</si>
  <si>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</si>
  <si>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</si>
  <si>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</si>
  <si>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</si>
  <si>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</si>
  <si>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</si>
  <si>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</si>
  <si>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</si>
  <si>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</si>
  <si>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</si>
  <si>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</si>
  <si>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</si>
  <si>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</si>
  <si>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</si>
  <si>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</si>
  <si>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</si>
  <si>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</si>
  <si>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</si>
  <si>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</si>
  <si>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</si>
  <si>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</si>
  <si>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</si>
  <si>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</si>
  <si>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</si>
  <si>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</si>
  <si>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</si>
  <si>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</si>
  <si>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</si>
  <si>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</si>
  <si>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</si>
  <si>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</si>
  <si>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</si>
  <si>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</si>
  <si>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</si>
  <si>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</si>
  <si>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</si>
  <si>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</si>
  <si>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</si>
  <si>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</si>
  <si>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</si>
  <si>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</si>
  <si>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</si>
  <si>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</si>
  <si>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</si>
  <si>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</si>
  <si>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</si>
  <si>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</si>
  <si>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</si>
  <si>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</si>
  <si>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</si>
  <si>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</si>
  <si>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</si>
  <si>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</si>
  <si>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</si>
  <si>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</si>
  <si>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</si>
  <si>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</si>
  <si>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</si>
  <si>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</si>
  <si>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</si>
  <si>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</si>
  <si>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</si>
  <si>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</si>
  <si>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</si>
  <si>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</si>
  <si>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</si>
  <si>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</si>
  <si>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</si>
  <si>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</si>
  <si>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</si>
  <si>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</si>
  <si>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</si>
  <si>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</si>
  <si>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</si>
  <si>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</si>
  <si>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</si>
  <si>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</si>
  <si>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</si>
  <si>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</si>
  <si>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</si>
  <si>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</si>
  <si>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</si>
  <si>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</si>
  <si>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</si>
  <si>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</si>
  <si>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</si>
  <si>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</si>
  <si>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</si>
  <si>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</si>
  <si>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</si>
  <si>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</si>
  <si>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</si>
  <si>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</si>
  <si>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</si>
  <si>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</si>
  <si>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</si>
  <si>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</si>
  <si>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</si>
  <si>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</si>
  <si>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</si>
  <si>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</si>
  <si>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</si>
  <si>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</si>
  <si>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</si>
  <si>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</si>
  <si>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</si>
  <si>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</si>
  <si>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</si>
  <si>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</si>
  <si>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</si>
  <si>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</si>
  <si>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</si>
  <si>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</si>
  <si>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</si>
  <si>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</si>
  <si>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</si>
  <si>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</si>
  <si>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</si>
  <si>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</si>
  <si>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</si>
  <si>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</si>
  <si>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</si>
  <si>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</si>
  <si>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</si>
  <si>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</si>
  <si>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</si>
  <si>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</si>
  <si>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</si>
  <si>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</si>
  <si>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</si>
  <si>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</si>
  <si>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</si>
  <si>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</si>
  <si>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</si>
  <si>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</si>
  <si>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</si>
  <si>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</si>
  <si>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</si>
  <si>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</si>
  <si>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</si>
  <si>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</si>
  <si>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</si>
  <si>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</si>
  <si>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</si>
  <si>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</si>
  <si>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</si>
  <si>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</si>
  <si>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</si>
  <si>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</si>
  <si>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</si>
  <si>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</si>
  <si>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</si>
  <si>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</si>
  <si>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</si>
  <si>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</si>
  <si>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</si>
  <si>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</si>
  <si>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</si>
  <si>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</si>
  <si>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</si>
  <si>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</si>
  <si>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</si>
  <si>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</si>
  <si>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</si>
  <si>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</si>
  <si>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</si>
  <si>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</si>
  <si>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</si>
  <si>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</si>
  <si>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</si>
  <si>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</si>
  <si>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</si>
  <si>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</si>
  <si>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</si>
  <si>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</si>
  <si>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</si>
  <si>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</si>
  <si>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</si>
  <si>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</si>
  <si>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</si>
  <si>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</si>
  <si>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</si>
  <si>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</si>
  <si>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</si>
  <si>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</si>
  <si>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</si>
  <si>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</si>
  <si>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</si>
  <si>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</si>
  <si>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</si>
  <si>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</si>
  <si>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</si>
  <si>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</si>
  <si>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</si>
  <si>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</si>
  <si>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</si>
  <si>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</si>
  <si>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</si>
  <si>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</si>
  <si>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</si>
  <si>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</si>
  <si>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</si>
  <si>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</si>
  <si>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</si>
  <si>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</si>
  <si>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</si>
  <si>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</si>
  <si>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</si>
  <si>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</si>
  <si>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</si>
  <si>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</si>
  <si>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</si>
  <si>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</si>
  <si>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</si>
  <si>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</si>
  <si>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</si>
  <si>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</si>
  <si>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</si>
  <si>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</si>
  <si>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</si>
  <si>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</si>
  <si>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</si>
  <si>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</si>
  <si>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</si>
  <si>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</si>
  <si>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</si>
  <si>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</si>
  <si>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</si>
  <si>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</si>
  <si>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</si>
  <si>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</si>
  <si>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</si>
  <si>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</si>
  <si>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</si>
  <si>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</si>
  <si>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</si>
  <si>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</si>
  <si>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</si>
  <si>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</si>
  <si>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</si>
  <si>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</si>
  <si>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</si>
  <si>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</si>
  <si>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</si>
  <si>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</si>
  <si>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</si>
  <si>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</si>
  <si>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</si>
  <si>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</si>
  <si>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</si>
  <si>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</si>
  <si>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</si>
  <si>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</si>
  <si>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</si>
  <si>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</si>
  <si>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</si>
  <si>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</si>
  <si>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</si>
  <si>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</si>
  <si>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</si>
  <si>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</si>
  <si>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</si>
  <si>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</si>
  <si>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</si>
  <si>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</si>
  <si>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</si>
  <si>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</si>
  <si>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</si>
  <si>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</si>
  <si>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</si>
  <si>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</si>
  <si>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</si>
  <si>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</si>
  <si>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</si>
  <si>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</si>
  <si>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</si>
  <si>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</si>
  <si>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</si>
  <si>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</si>
  <si>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</si>
  <si>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</si>
  <si>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</si>
  <si>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</si>
  <si>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</si>
  <si>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</si>
  <si>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</si>
  <si>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</si>
  <si>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</si>
  <si>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</si>
  <si>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</si>
  <si>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</si>
  <si>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</si>
  <si>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</si>
  <si>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</si>
  <si>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</si>
  <si>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</si>
  <si>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</si>
  <si>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</si>
  <si>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</si>
  <si>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</si>
  <si>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</si>
  <si>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</si>
  <si>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</si>
  <si>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</si>
  <si>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</si>
  <si>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</si>
  <si>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</si>
  <si>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</si>
  <si>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</si>
  <si>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</si>
  <si>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</si>
  <si>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</si>
  <si>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</si>
  <si>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</si>
  <si>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</si>
  <si>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</si>
  <si>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</si>
  <si>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</si>
  <si>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</si>
  <si>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</si>
  <si>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</si>
  <si>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</si>
  <si>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</si>
  <si>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</si>
  <si>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</si>
  <si>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</si>
  <si>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</si>
  <si>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</si>
  <si>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</si>
  <si>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</si>
  <si>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</si>
  <si>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</si>
  <si>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</si>
  <si>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</si>
  <si>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</si>
  <si>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</si>
  <si>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</si>
  <si>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</si>
  <si>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</si>
  <si>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</si>
  <si>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</si>
  <si>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</si>
  <si>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</si>
  <si>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</si>
  <si>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</si>
  <si>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</si>
  <si>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</si>
  <si>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</si>
  <si>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</si>
  <si>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</si>
  <si>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</si>
  <si>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</si>
  <si>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</si>
  <si>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</si>
  <si>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</si>
  <si>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</si>
  <si>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</si>
  <si>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</si>
  <si>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</si>
  <si>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</si>
  <si>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</si>
  <si>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</si>
  <si>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</si>
  <si>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</si>
  <si>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</si>
  <si>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</si>
  <si>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</si>
  <si>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</si>
  <si>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</si>
  <si>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</si>
  <si>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</si>
  <si>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</si>
  <si>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</si>
  <si>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</si>
  <si>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</si>
  <si>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</si>
  <si>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</si>
  <si>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</si>
  <si>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</si>
  <si>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</si>
  <si>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</si>
  <si>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</si>
  <si>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</si>
  <si>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</si>
  <si>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</si>
  <si>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</si>
  <si>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</si>
  <si>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</si>
  <si>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</si>
  <si>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</si>
  <si>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</si>
  <si>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</si>
  <si>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</si>
  <si>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</si>
  <si>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</si>
  <si>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</si>
  <si>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</si>
  <si>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</si>
  <si>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</si>
  <si>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</si>
  <si>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</si>
  <si>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</si>
  <si>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</si>
  <si>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</si>
  <si>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</si>
  <si>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</si>
  <si>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</si>
  <si>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</si>
  <si>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</si>
  <si>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</si>
  <si>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</si>
  <si>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</si>
  <si>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</si>
  <si>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</si>
  <si>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</si>
  <si>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</si>
  <si>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</si>
  <si>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</si>
  <si>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</si>
  <si>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</si>
  <si>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</si>
  <si>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</si>
  <si>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</si>
  <si>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</si>
  <si>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</si>
  <si>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</si>
  <si>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</si>
  <si>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</si>
  <si>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</si>
  <si>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</si>
  <si>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</si>
  <si>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</si>
  <si>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</si>
  <si>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</si>
  <si>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</si>
  <si>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</si>
  <si>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</si>
  <si>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</si>
  <si>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</si>
  <si>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</si>
  <si>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</si>
  <si>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</si>
  <si>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</si>
  <si>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</si>
  <si>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</si>
  <si>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</si>
  <si>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</si>
  <si>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</si>
  <si>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</si>
  <si>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</si>
  <si>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</si>
  <si>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</si>
  <si>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</si>
  <si>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</si>
  <si>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</si>
  <si>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</si>
  <si>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</si>
  <si>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</si>
  <si>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</si>
  <si>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</si>
  <si>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</si>
  <si>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</si>
  <si>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</si>
  <si>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</si>
  <si>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</si>
  <si>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</si>
  <si>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</si>
  <si>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</si>
  <si>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</si>
  <si>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</si>
  <si>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</si>
  <si>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</si>
  <si>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</si>
  <si>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</si>
  <si>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</si>
  <si>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</si>
  <si>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</si>
  <si>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</si>
  <si>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</si>
  <si>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</si>
  <si>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</si>
  <si>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</si>
  <si>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</si>
  <si>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</si>
  <si>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</si>
  <si>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</si>
  <si>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</si>
  <si>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</si>
  <si>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</si>
  <si>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</si>
  <si>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</si>
  <si>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</si>
  <si>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</si>
  <si>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</si>
  <si>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</si>
  <si>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</si>
  <si>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</si>
  <si>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</si>
  <si>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</si>
  <si>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</si>
  <si>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</si>
  <si>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</si>
  <si>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</si>
  <si>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</si>
  <si>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</si>
  <si>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</si>
  <si>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</si>
  <si>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</si>
  <si>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</si>
  <si>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</si>
  <si>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</si>
  <si>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</si>
  <si>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</si>
  <si>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</si>
  <si>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</si>
  <si>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</si>
  <si>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</si>
  <si>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</si>
  <si>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</si>
  <si>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</si>
  <si>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</si>
  <si>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</si>
  <si>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</si>
  <si>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</si>
  <si>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</si>
  <si>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</si>
  <si>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</si>
  <si>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</si>
  <si>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</si>
  <si>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</si>
  <si>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</si>
  <si>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</si>
  <si>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</si>
  <si>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</si>
  <si>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</si>
  <si>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</si>
  <si>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</si>
  <si>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</si>
  <si>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</si>
  <si>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</si>
  <si>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</si>
  <si>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</si>
  <si>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</si>
  <si>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</si>
  <si>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</si>
  <si>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</si>
  <si>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</si>
  <si>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</si>
  <si>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</si>
  <si>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</si>
  <si>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</si>
  <si>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</si>
  <si>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</si>
  <si>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</si>
  <si>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</si>
  <si>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</si>
  <si>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</si>
  <si>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</si>
  <si>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</si>
  <si>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</si>
  <si>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</si>
  <si>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</si>
  <si>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</si>
  <si>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</si>
  <si>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</si>
  <si>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</si>
  <si>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</si>
  <si>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</si>
  <si>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</si>
  <si>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</si>
  <si>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</si>
  <si>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</si>
  <si>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</si>
  <si>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</si>
  <si>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</si>
  <si>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</si>
  <si>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</si>
  <si>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</si>
  <si>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</si>
  <si>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</si>
  <si>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</si>
  <si>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</si>
  <si>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</si>
  <si>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</si>
  <si>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</si>
  <si>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</si>
  <si>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</si>
  <si>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</si>
  <si>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</si>
  <si>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</si>
  <si>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</si>
  <si>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</si>
  <si>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</si>
  <si>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</si>
  <si>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</si>
  <si>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</si>
  <si>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</si>
  <si>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</si>
  <si>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</si>
  <si>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</si>
  <si>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</si>
  <si>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</si>
  <si>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</si>
  <si>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</si>
  <si>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</si>
  <si>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</si>
  <si>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</si>
  <si>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</si>
  <si>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</si>
  <si>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</si>
  <si>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</si>
  <si>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</si>
  <si>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</si>
  <si>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</si>
  <si>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</si>
  <si>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</si>
  <si>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</si>
  <si>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</si>
  <si>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</si>
  <si>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</si>
  <si>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</si>
  <si>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</si>
  <si>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</si>
  <si>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</si>
  <si>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</si>
  <si>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</si>
  <si>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</si>
  <si>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</si>
  <si>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</si>
  <si>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</si>
  <si>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</si>
  <si>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</si>
  <si>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</si>
  <si>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</si>
  <si>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</si>
  <si>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</si>
  <si>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</si>
  <si>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</si>
  <si>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</si>
  <si>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</si>
  <si>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</si>
  <si>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</si>
  <si>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</si>
  <si>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</si>
  <si>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</si>
  <si>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</si>
  <si>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</si>
  <si>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</si>
  <si>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</si>
  <si>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</si>
  <si>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</si>
  <si>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</si>
  <si>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</si>
  <si>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</si>
  <si>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</si>
  <si>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</si>
  <si>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</si>
  <si>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</si>
  <si>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</si>
  <si>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</si>
  <si>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</si>
  <si>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</si>
  <si>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</si>
  <si>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</si>
  <si>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</si>
  <si>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</si>
  <si>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</si>
  <si>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</si>
  <si>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</si>
  <si>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</si>
  <si>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</si>
  <si>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</si>
  <si>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</si>
  <si>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</si>
  <si>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</si>
  <si>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</si>
  <si>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</si>
  <si>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</si>
  <si>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</si>
  <si>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</si>
  <si>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</si>
  <si>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</si>
  <si>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</si>
  <si>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</si>
  <si>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</si>
  <si>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</si>
  <si>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</si>
  <si>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</si>
  <si>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</si>
  <si>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</si>
  <si>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</si>
  <si>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</si>
  <si>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</si>
  <si>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</si>
  <si>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</si>
  <si>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</si>
  <si>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</si>
  <si>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</si>
  <si>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</si>
  <si>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</si>
  <si>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</si>
  <si>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</si>
  <si>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</si>
  <si>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</si>
  <si>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</si>
  <si>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</si>
  <si>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</si>
  <si>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</si>
  <si>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</si>
  <si>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</si>
  <si>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</si>
  <si>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</si>
  <si>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</si>
  <si>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</si>
  <si>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</si>
  <si>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</si>
  <si>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</si>
  <si>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</si>
  <si>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</si>
  <si>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</si>
  <si>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</si>
  <si>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</si>
  <si>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</si>
  <si>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</si>
  <si>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</si>
  <si>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</si>
  <si>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</si>
  <si>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</si>
  <si>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</si>
  <si>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</si>
  <si>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</si>
  <si>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</si>
  <si>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</si>
  <si>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</si>
  <si>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</si>
  <si>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</si>
  <si>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</si>
  <si>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</si>
  <si>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</si>
  <si>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</si>
  <si>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</si>
  <si>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</si>
  <si>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</si>
  <si>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</si>
  <si>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</si>
  <si>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</si>
  <si>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</si>
  <si>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</si>
  <si>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</si>
  <si>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</si>
  <si>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</si>
  <si>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</si>
  <si>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</si>
  <si>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</si>
  <si>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</si>
  <si>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</si>
  <si>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</si>
  <si>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</si>
  <si>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</si>
  <si>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</si>
  <si>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</si>
  <si>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</si>
  <si>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</si>
  <si>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</si>
  <si>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</si>
  <si>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</si>
  <si>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</si>
  <si>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</si>
  <si>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</si>
  <si>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</si>
  <si>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</si>
  <si>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</si>
  <si>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</si>
  <si>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</si>
  <si>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</si>
  <si>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</si>
  <si>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</si>
  <si>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</si>
  <si>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</si>
  <si>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</si>
  <si>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</si>
  <si>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</si>
  <si>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</si>
  <si>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</si>
  <si>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</si>
  <si>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</si>
  <si>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</si>
  <si>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</si>
  <si>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</si>
  <si>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</si>
  <si>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</si>
  <si>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</si>
  <si>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</si>
  <si>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</si>
  <si>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</si>
  <si>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</si>
  <si>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</si>
  <si>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</si>
  <si>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</si>
  <si>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</si>
  <si>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</si>
  <si>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</si>
  <si>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</si>
  <si>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</si>
  <si>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</si>
  <si>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</si>
  <si>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</si>
  <si>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</si>
  <si>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</si>
  <si>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</si>
  <si>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</si>
  <si>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</si>
  <si>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</si>
  <si>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</si>
  <si>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</si>
  <si>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</si>
  <si>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</si>
  <si>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</si>
  <si>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</si>
  <si>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</si>
  <si>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</si>
  <si>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</si>
  <si>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</si>
  <si>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</si>
  <si>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</si>
  <si>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</si>
  <si>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</si>
  <si>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</si>
  <si>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</si>
  <si>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</si>
  <si>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</si>
  <si>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</si>
  <si>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</si>
  <si>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</si>
  <si>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</si>
  <si>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</si>
  <si>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</si>
  <si>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</si>
  <si>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</si>
  <si>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</si>
  <si>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</si>
  <si>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</si>
  <si>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</si>
  <si>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</si>
  <si>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</si>
  <si>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</si>
  <si>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</si>
  <si>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</si>
  <si>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</si>
  <si>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</si>
  <si>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</si>
  <si>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</si>
  <si>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</si>
  <si>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</si>
  <si>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</si>
  <si>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</si>
  <si>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</si>
  <si>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</si>
  <si>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</si>
  <si>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</si>
  <si>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</si>
  <si>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</si>
  <si>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</si>
  <si>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</si>
  <si>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</si>
  <si>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</si>
  <si>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</si>
  <si>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</si>
  <si>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</si>
  <si>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</si>
  <si>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</si>
  <si>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</si>
  <si>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</si>
  <si>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</si>
  <si>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</si>
  <si>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</si>
  <si>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</si>
  <si>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</si>
  <si>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</si>
  <si>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</si>
  <si>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</si>
  <si>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</si>
  <si>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</si>
  <si>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</si>
  <si>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</si>
  <si>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</si>
  <si>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</si>
  <si>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</si>
  <si>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</si>
  <si>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</si>
  <si>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</si>
  <si>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</si>
  <si>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</si>
  <si>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</si>
  <si>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</si>
  <si>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</si>
  <si>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</si>
  <si>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</si>
  <si>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</si>
  <si>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</si>
  <si>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</si>
  <si>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</si>
  <si>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</si>
  <si>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</si>
  <si>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</si>
  <si>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</si>
  <si>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</si>
  <si>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</si>
  <si>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</si>
  <si>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</si>
  <si>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</si>
  <si>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</si>
  <si>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</si>
  <si>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</si>
  <si>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</si>
  <si>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</si>
  <si>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</si>
  <si>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</si>
  <si>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</si>
  <si>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</si>
  <si>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</si>
  <si>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</si>
  <si>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</si>
  <si>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</si>
  <si>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</si>
  <si>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</si>
  <si>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</si>
  <si>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</si>
  <si>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</si>
  <si>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</si>
  <si>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</si>
  <si>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</si>
  <si>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</si>
  <si>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</si>
  <si>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</si>
  <si>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</si>
  <si>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</si>
  <si>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</si>
  <si>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</si>
  <si>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</si>
  <si>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</si>
  <si>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</si>
  <si>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</si>
  <si>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</si>
  <si>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</si>
  <si>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</si>
  <si>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</si>
  <si>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</si>
  <si>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</si>
  <si>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</si>
  <si>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</si>
  <si>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</si>
  <si>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</si>
  <si>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</si>
  <si>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</si>
  <si>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</si>
  <si>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</si>
  <si>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</si>
  <si>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</si>
  <si>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</si>
  <si>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</si>
  <si>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</si>
  <si>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</si>
  <si>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</si>
  <si>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</si>
  <si>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</si>
  <si>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</si>
  <si>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</si>
  <si>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</si>
  <si>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</si>
  <si>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</si>
  <si>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</si>
  <si>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</si>
  <si>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</si>
  <si>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</si>
  <si>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</si>
  <si>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</si>
  <si>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</si>
  <si>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</si>
  <si>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</si>
  <si>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</si>
  <si>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</si>
  <si>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</si>
  <si>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</si>
  <si>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</si>
  <si>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</si>
  <si>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</si>
  <si>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</si>
  <si>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</si>
  <si>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</si>
  <si>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</si>
  <si>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</si>
  <si>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</si>
  <si>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</si>
  <si>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</si>
  <si>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</si>
  <si>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</si>
  <si>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</si>
  <si>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</si>
  <si>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</si>
  <si>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</si>
  <si>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</si>
  <si>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</si>
  <si>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</si>
  <si>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</si>
  <si>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</si>
  <si>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</si>
  <si>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</si>
  <si>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</si>
  <si>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</si>
  <si>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</si>
  <si>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</si>
  <si>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</si>
  <si>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</si>
  <si>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</si>
  <si>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</si>
  <si>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</si>
  <si>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</si>
  <si>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</si>
  <si>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</si>
  <si>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</si>
  <si>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</si>
  <si>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</si>
  <si>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</si>
  <si>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</si>
  <si>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</si>
  <si>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</si>
  <si>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</si>
  <si>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</si>
  <si>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</si>
  <si>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</si>
  <si>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</si>
  <si>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</si>
  <si>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</si>
  <si>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</si>
  <si>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</si>
  <si>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</si>
  <si>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</si>
  <si>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</si>
  <si>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</si>
  <si>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</si>
  <si>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</si>
  <si>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</si>
  <si>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</si>
  <si>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</si>
  <si>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</si>
  <si>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</si>
  <si>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</si>
  <si>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</si>
  <si>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</si>
  <si>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</si>
  <si>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</si>
  <si>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</si>
  <si>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</si>
  <si>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</si>
  <si>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</si>
  <si>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</si>
  <si>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</si>
  <si>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</si>
  <si>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</si>
  <si>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</si>
  <si>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</si>
  <si>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</si>
  <si>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</si>
  <si>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</si>
  <si>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</si>
  <si>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</si>
  <si>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</si>
  <si>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</si>
  <si>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</si>
  <si>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</si>
  <si>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</si>
  <si>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</si>
  <si>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</si>
  <si>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</si>
  <si>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</si>
  <si>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</si>
  <si>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</si>
  <si>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</si>
  <si>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</si>
  <si>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</si>
  <si>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</si>
  <si>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</si>
  <si>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</si>
  <si>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</si>
  <si>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</si>
  <si>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</si>
  <si>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</si>
  <si>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</si>
  <si>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</si>
  <si>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</si>
  <si>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</si>
  <si>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</si>
  <si>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</si>
  <si>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</si>
  <si>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</si>
  <si>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</si>
  <si>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</si>
  <si>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</si>
  <si>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</si>
  <si>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</si>
  <si>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</si>
  <si>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</si>
  <si>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</si>
  <si>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</si>
  <si>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</si>
  <si>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</si>
  <si>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</si>
  <si>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</si>
  <si>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</si>
  <si>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</si>
  <si>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</si>
  <si>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</si>
  <si>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</si>
  <si>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</si>
  <si>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</si>
  <si>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</si>
  <si>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</si>
  <si>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</si>
  <si>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</si>
  <si>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</si>
  <si>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</si>
  <si>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</si>
  <si>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</si>
  <si>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</si>
  <si>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</si>
  <si>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</si>
  <si>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</si>
  <si>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</si>
  <si>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</si>
  <si>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</si>
  <si>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</si>
  <si>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</si>
  <si>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</si>
  <si>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</si>
  <si>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</si>
  <si>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</si>
  <si>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</si>
  <si>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</si>
  <si>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</si>
  <si>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</si>
  <si>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</si>
  <si>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</si>
  <si>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</si>
  <si>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</si>
  <si>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</si>
  <si>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</si>
  <si>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</si>
  <si>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</si>
  <si>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</si>
  <si>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</si>
  <si>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</si>
  <si>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</si>
  <si>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</si>
  <si>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</si>
  <si>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</si>
  <si>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</si>
  <si>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</si>
  <si>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</si>
  <si>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</si>
  <si>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</si>
  <si>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</si>
  <si>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</si>
  <si>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</si>
  <si>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</si>
  <si>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</si>
  <si>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</si>
  <si>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</si>
  <si>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</si>
  <si>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</si>
  <si>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</si>
  <si>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</si>
  <si>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</si>
  <si>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</si>
  <si>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</si>
  <si>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</si>
  <si>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</si>
  <si>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</si>
  <si>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</si>
  <si>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</si>
  <si>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</si>
  <si>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</si>
  <si>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</si>
  <si>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</si>
  <si>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</si>
  <si>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</si>
  <si>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</si>
  <si>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</si>
  <si>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</si>
  <si>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</si>
  <si>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</si>
  <si>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</si>
  <si>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</si>
  <si>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</si>
  <si>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</si>
  <si>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</si>
  <si>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</si>
  <si>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</si>
  <si>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</si>
  <si>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</si>
  <si>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</si>
  <si>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</si>
  <si>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</si>
  <si>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</si>
  <si>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</si>
  <si>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</si>
  <si>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</si>
  <si>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</si>
  <si>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</si>
  <si>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</si>
  <si>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</si>
  <si>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</si>
  <si>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</si>
  <si>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</si>
  <si>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</si>
  <si>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</si>
  <si>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</si>
  <si>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</si>
  <si>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</si>
  <si>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</si>
  <si>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</si>
  <si>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</si>
  <si>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</si>
  <si>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</si>
  <si>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</si>
  <si>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</si>
  <si>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</si>
  <si>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</si>
  <si>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</si>
  <si>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</si>
  <si>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</si>
  <si>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</si>
  <si>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</si>
  <si>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</si>
  <si>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</si>
  <si>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</si>
  <si>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</si>
  <si>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</si>
  <si>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</si>
  <si>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</si>
  <si>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</si>
  <si>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</si>
  <si>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</si>
  <si>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</si>
  <si>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</si>
  <si>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</si>
  <si>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</si>
  <si>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</si>
  <si>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</si>
  <si>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</si>
  <si>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</si>
  <si>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</si>
  <si>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</si>
  <si>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</si>
  <si>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</si>
  <si>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</si>
  <si>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</si>
  <si>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</si>
  <si>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</si>
  <si>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</si>
  <si>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</si>
  <si>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</si>
  <si>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</si>
  <si>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</si>
  <si>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</si>
  <si>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</si>
  <si>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</si>
  <si>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</si>
  <si>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</si>
  <si>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</si>
  <si>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</si>
  <si>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</si>
  <si>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</si>
  <si>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</si>
  <si>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</si>
  <si>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</si>
  <si>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</si>
  <si>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</si>
  <si>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</si>
  <si>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</si>
  <si>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</si>
  <si>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</si>
  <si>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</si>
  <si>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</si>
  <si>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</si>
  <si>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</si>
  <si>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</si>
  <si>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</si>
  <si>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</si>
  <si>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</si>
  <si>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</si>
  <si>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</si>
  <si>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</si>
  <si>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</si>
  <si>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</si>
  <si>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</si>
  <si>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</si>
  <si>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</si>
  <si>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</si>
  <si>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</si>
  <si>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</si>
  <si>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</si>
  <si>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</si>
  <si>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</si>
  <si>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</si>
  <si>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</si>
  <si>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</si>
  <si>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</si>
  <si>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</si>
  <si>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</si>
  <si>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</si>
  <si>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</si>
  <si>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</si>
  <si>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</si>
  <si>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</si>
  <si>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</si>
  <si>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</si>
  <si>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</si>
  <si>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</si>
  <si>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</si>
  <si>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</si>
  <si>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</si>
  <si>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</si>
  <si>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</si>
  <si>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</si>
  <si>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</si>
  <si>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</si>
  <si>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</si>
  <si>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</si>
  <si>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</si>
  <si>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</si>
  <si>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</si>
  <si>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</si>
  <si>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</si>
  <si>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</si>
  <si>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</si>
  <si>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</si>
  <si>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</si>
  <si>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</si>
  <si>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</si>
  <si>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</si>
  <si>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</si>
  <si>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</si>
  <si>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</si>
  <si>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</si>
  <si>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</si>
  <si>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</si>
  <si>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</si>
  <si>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</si>
  <si>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</si>
  <si>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</si>
  <si>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</si>
  <si>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</si>
  <si>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</si>
  <si>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</si>
  <si>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</si>
  <si>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</si>
  <si>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</si>
  <si>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</si>
  <si>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</si>
  <si>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</si>
  <si>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</si>
  <si>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</si>
  <si>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</si>
  <si>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</si>
  <si>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</si>
  <si>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</si>
  <si>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</si>
  <si>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</si>
  <si>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</si>
  <si>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</si>
  <si>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</si>
  <si>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</si>
  <si>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</si>
  <si>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</si>
  <si>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</si>
  <si>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</si>
  <si>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</si>
  <si>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</si>
  <si>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</si>
  <si>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</si>
  <si>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</si>
  <si>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</si>
  <si>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</si>
  <si>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</si>
  <si>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</si>
  <si>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</si>
  <si>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</si>
  <si>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</si>
  <si>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</si>
  <si>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</si>
  <si>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</si>
  <si>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</si>
  <si>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</si>
  <si>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</si>
  <si>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</si>
  <si>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</si>
  <si>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</si>
  <si>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</si>
  <si>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</si>
  <si>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</si>
  <si>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</si>
  <si>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</si>
  <si>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</si>
  <si>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</si>
  <si>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</si>
  <si>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</si>
  <si>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</si>
  <si>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</si>
  <si>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</si>
  <si>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</si>
  <si>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</si>
  <si>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</si>
  <si>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</si>
  <si>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</si>
  <si>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</si>
  <si>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</si>
  <si>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</si>
  <si>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</si>
  <si>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</si>
  <si>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</si>
  <si>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</si>
  <si>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</si>
  <si>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</si>
  <si>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</si>
  <si>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</si>
  <si>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</si>
  <si>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</si>
  <si>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</si>
  <si>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</si>
  <si>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</si>
  <si>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</si>
  <si>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</si>
  <si>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</si>
  <si>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</si>
  <si>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</si>
  <si>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</si>
  <si>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</si>
  <si>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</si>
  <si>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</si>
  <si>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</si>
  <si>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</si>
  <si>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</si>
  <si>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</si>
  <si>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</si>
  <si>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</si>
  <si>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</si>
  <si>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</si>
  <si>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</si>
  <si>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</si>
  <si>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</si>
  <si>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</si>
  <si>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</si>
  <si>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</si>
  <si>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</si>
  <si>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</si>
  <si>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</si>
  <si>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</si>
  <si>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</si>
  <si>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</si>
  <si>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</si>
  <si>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</si>
  <si>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</si>
  <si>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</si>
  <si>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</si>
  <si>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</si>
  <si>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</si>
  <si>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</si>
  <si>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</si>
  <si>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</si>
  <si>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</si>
  <si>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</si>
  <si>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</si>
  <si>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</si>
  <si>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</si>
  <si>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</si>
  <si>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</si>
  <si>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</si>
  <si>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</si>
  <si>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</si>
  <si>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</si>
  <si>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</si>
  <si>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</si>
  <si>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</si>
  <si>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</si>
  <si>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</si>
  <si>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</si>
  <si>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</si>
  <si>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</si>
  <si>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</si>
  <si>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</si>
  <si>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</si>
  <si>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</si>
  <si>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</si>
  <si>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</si>
  <si>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</si>
  <si>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</si>
  <si>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</si>
  <si>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</si>
  <si>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</si>
  <si>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</si>
  <si>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</si>
  <si>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</si>
  <si>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</si>
  <si>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</si>
  <si>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</si>
  <si>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</si>
  <si>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</si>
  <si>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</si>
  <si>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</si>
  <si>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</si>
  <si>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</si>
  <si>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</si>
  <si>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</si>
  <si>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</si>
  <si>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</si>
  <si>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</si>
  <si>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</si>
  <si>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</si>
  <si>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</si>
  <si>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</si>
  <si>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</si>
  <si>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</si>
  <si>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</si>
  <si>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</si>
  <si>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</si>
  <si>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</si>
  <si>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</si>
  <si>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</si>
  <si>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</si>
  <si>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</si>
  <si>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</si>
  <si>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</si>
  <si>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</si>
  <si>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</si>
  <si>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</si>
  <si>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</si>
  <si>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</si>
  <si>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</si>
  <si>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</si>
  <si>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</si>
  <si>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</si>
  <si>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</si>
  <si>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</si>
  <si>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</si>
  <si>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</si>
  <si>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</si>
  <si>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</si>
  <si>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</si>
  <si>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</si>
  <si>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</si>
  <si>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</si>
  <si>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</si>
  <si>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</si>
  <si>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</si>
  <si>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</si>
  <si>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</si>
  <si>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</si>
  <si>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</si>
  <si>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</si>
  <si>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</si>
  <si>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</si>
  <si>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</si>
  <si>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</si>
  <si>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</si>
  <si>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</si>
  <si>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</si>
  <si>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</si>
  <si>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</si>
  <si>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</si>
  <si>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</si>
  <si>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</si>
  <si>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</si>
  <si>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</si>
  <si>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</si>
  <si>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</si>
  <si>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</si>
  <si>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</si>
  <si>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</si>
  <si>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</si>
  <si>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</si>
  <si>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</si>
  <si>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</si>
  <si>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</si>
  <si>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</si>
  <si>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</si>
  <si>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</si>
  <si>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</si>
  <si>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</si>
  <si>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</si>
  <si>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</si>
  <si>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</si>
  <si>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</si>
  <si>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</si>
  <si>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</si>
  <si>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</si>
  <si>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</si>
  <si>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</si>
  <si>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</si>
  <si>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</si>
  <si>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</si>
  <si>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</si>
  <si>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</si>
  <si>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</si>
  <si>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</si>
  <si>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</si>
  <si>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</si>
  <si>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</si>
  <si>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</si>
  <si>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</si>
  <si>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</si>
  <si>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</si>
  <si>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</si>
  <si>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</si>
  <si>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</si>
  <si>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</si>
  <si>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</si>
  <si>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</si>
  <si>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</si>
  <si>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</si>
  <si>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</si>
  <si>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</si>
  <si>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</si>
  <si>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</si>
  <si>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</si>
  <si>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</si>
  <si>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</si>
  <si>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</si>
  <si>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</si>
  <si>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</si>
  <si>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</si>
  <si>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</si>
  <si>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</si>
  <si>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</si>
  <si>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</si>
  <si>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</si>
  <si>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</si>
  <si>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</si>
  <si>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</si>
  <si>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</si>
  <si>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</si>
  <si>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</si>
  <si>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</si>
  <si>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</si>
  <si>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</si>
  <si>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</si>
  <si>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</si>
  <si>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</si>
  <si>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</si>
  <si>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</si>
  <si>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</si>
  <si>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</si>
  <si>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</si>
  <si>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</si>
  <si>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</si>
  <si>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</si>
  <si>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</si>
  <si>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</si>
  <si>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</si>
  <si>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</si>
  <si>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</si>
  <si>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</si>
  <si>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</si>
  <si>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</si>
  <si>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</si>
  <si>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</si>
  <si>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</si>
  <si>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</si>
  <si>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</si>
  <si>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</si>
  <si>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</si>
  <si>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</si>
  <si>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</si>
  <si>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</si>
  <si>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</si>
  <si>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</si>
  <si>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</si>
  <si>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</si>
  <si>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</si>
  <si>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</si>
  <si>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</si>
  <si>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</si>
  <si>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</si>
  <si>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</si>
  <si>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</si>
  <si>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</si>
  <si>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</si>
  <si>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</si>
  <si>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</si>
  <si>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</si>
  <si>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</si>
  <si>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</si>
  <si>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</si>
  <si>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</si>
  <si>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</si>
  <si>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</si>
  <si>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</si>
  <si>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</si>
  <si>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</si>
  <si>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</si>
  <si>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</si>
  <si>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</si>
  <si>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</si>
  <si>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</si>
  <si>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</si>
  <si>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</si>
  <si>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</si>
  <si>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</si>
  <si>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</si>
  <si>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</si>
  <si>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</si>
  <si>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</si>
  <si>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</si>
  <si>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</si>
  <si>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</si>
  <si>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</si>
  <si>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</si>
  <si>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</si>
  <si>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</si>
  <si>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</si>
  <si>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</si>
  <si>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</si>
  <si>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</si>
  <si>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</si>
  <si>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</si>
  <si>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</si>
  <si>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</si>
  <si>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</si>
  <si>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</si>
  <si>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</si>
  <si>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</si>
  <si>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</si>
  <si>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</si>
  <si>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</si>
  <si>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</si>
  <si>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</si>
  <si>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</si>
  <si>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</si>
  <si>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</si>
  <si>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</si>
  <si>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</si>
  <si>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</si>
  <si>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</si>
  <si>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</si>
  <si>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</si>
  <si>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</si>
  <si>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</si>
  <si>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</si>
  <si>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</si>
  <si>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</si>
  <si>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</si>
  <si>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</si>
  <si>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</si>
  <si>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</si>
  <si>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</si>
  <si>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</si>
  <si>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</si>
  <si>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</si>
  <si>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</si>
  <si>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</si>
  <si>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</si>
  <si>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</si>
  <si>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</si>
  <si>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</si>
  <si>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</si>
  <si>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</si>
  <si>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</si>
  <si>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</si>
  <si>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</si>
  <si>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</si>
  <si>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</si>
  <si>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</si>
  <si>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</si>
  <si>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</si>
  <si>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</si>
  <si>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</si>
  <si>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</si>
  <si>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</si>
  <si>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</si>
  <si>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</si>
  <si>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</si>
  <si>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</si>
  <si>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</si>
  <si>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</si>
  <si>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</si>
  <si>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</si>
  <si>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</si>
  <si>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</si>
  <si>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</si>
  <si>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</si>
  <si>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</si>
  <si>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</si>
  <si>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</si>
  <si>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</si>
  <si>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</si>
  <si>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</si>
  <si>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</si>
  <si>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</si>
  <si>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</si>
  <si>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</si>
  <si>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</si>
  <si>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</si>
  <si>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</si>
  <si>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</si>
  <si>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</si>
  <si>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</si>
  <si>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</si>
  <si>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</si>
  <si>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</si>
  <si>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</si>
  <si>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</si>
  <si>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</si>
  <si>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</si>
  <si>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</si>
  <si>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</si>
  <si>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</si>
  <si>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</si>
  <si>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</si>
  <si>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</si>
  <si>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</si>
  <si>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</si>
  <si>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</si>
  <si>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</si>
  <si>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</si>
  <si>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</si>
  <si>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</si>
  <si>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</si>
  <si>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</si>
  <si>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</si>
  <si>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</si>
  <si>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</si>
  <si>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</si>
  <si>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</si>
  <si>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</si>
  <si>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</si>
  <si>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</si>
  <si>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</si>
  <si>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</si>
  <si>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</si>
  <si>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</si>
  <si>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</si>
  <si>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</si>
  <si>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</si>
  <si>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</si>
  <si>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</si>
  <si>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</si>
  <si>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</si>
  <si>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</si>
  <si>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</si>
  <si>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</si>
  <si>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</si>
  <si>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</si>
  <si>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</si>
  <si>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</si>
  <si>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</si>
  <si>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</si>
  <si>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</si>
  <si>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</si>
  <si>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</si>
  <si>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</si>
  <si>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</si>
  <si>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</si>
  <si>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</si>
  <si>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</si>
  <si>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</si>
  <si>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</si>
  <si>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</si>
  <si>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</si>
  <si>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</si>
  <si>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</si>
  <si>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</si>
  <si>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</si>
  <si>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</si>
  <si>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</si>
  <si>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</si>
  <si>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</si>
  <si>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</si>
  <si>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</si>
  <si>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</si>
  <si>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</si>
  <si>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</si>
  <si>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</si>
  <si>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</si>
  <si>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</si>
  <si>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</si>
  <si>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</si>
  <si>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</si>
  <si>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</si>
  <si>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</si>
  <si>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</si>
  <si>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</si>
  <si>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</si>
  <si>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</si>
  <si>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</si>
  <si>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</si>
  <si>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</si>
  <si>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</si>
  <si>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</si>
  <si>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</si>
  <si>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</si>
  <si>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</si>
  <si>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</si>
  <si>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</si>
  <si>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</si>
  <si>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</si>
  <si>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</si>
  <si>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</si>
  <si>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</si>
  <si>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</si>
  <si>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</si>
  <si>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</si>
  <si>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</si>
  <si>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</si>
  <si>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</si>
  <si>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</si>
  <si>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</si>
  <si>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</si>
  <si>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</si>
  <si>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</si>
  <si>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</si>
  <si>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</si>
  <si>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</si>
  <si>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</si>
  <si>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</si>
  <si>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</si>
  <si>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</si>
  <si>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</si>
  <si>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</si>
  <si>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</si>
  <si>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</si>
  <si>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</si>
  <si>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</si>
  <si>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</si>
  <si>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</si>
  <si>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</si>
  <si>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</si>
  <si>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</si>
  <si>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</si>
  <si>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</si>
  <si>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</si>
  <si>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</si>
  <si>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</si>
  <si>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</si>
  <si>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</si>
  <si>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</si>
  <si>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</si>
  <si>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</si>
  <si>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</si>
  <si>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</si>
  <si>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</si>
  <si>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</si>
  <si>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</si>
  <si>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</si>
  <si>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</si>
  <si>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</si>
  <si>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</si>
  <si>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</si>
  <si>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</si>
  <si>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</si>
  <si>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</si>
  <si>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</si>
  <si>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</si>
  <si>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</si>
  <si>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</si>
  <si>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</si>
  <si>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</si>
  <si>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</si>
  <si>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</si>
  <si>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</si>
  <si>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</si>
  <si>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</si>
  <si>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</si>
  <si>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</si>
  <si>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</si>
  <si>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</si>
  <si>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</si>
  <si>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</si>
  <si>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</si>
  <si>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</si>
  <si>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</si>
  <si>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</si>
  <si>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</si>
  <si>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</si>
  <si>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</si>
  <si>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</si>
  <si>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</si>
  <si>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</si>
  <si>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</si>
  <si>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</si>
  <si>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</si>
  <si>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</si>
  <si>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</si>
  <si>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</si>
  <si>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</si>
  <si>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</si>
  <si>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</si>
  <si>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</si>
  <si>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</si>
  <si>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</si>
  <si>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</si>
  <si>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</si>
  <si>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</si>
  <si>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</si>
  <si>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</si>
  <si>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</si>
  <si>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</si>
  <si>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</si>
  <si>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</si>
  <si>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</si>
  <si>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</si>
  <si>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</si>
  <si>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</si>
  <si>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</si>
  <si>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</si>
  <si>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</si>
  <si>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</si>
  <si>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</si>
  <si>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</si>
  <si>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</si>
  <si>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</si>
  <si>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</si>
  <si>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</si>
  <si>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</si>
  <si>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</si>
  <si>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</si>
  <si>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</si>
  <si>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</si>
  <si>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</si>
  <si>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</si>
  <si>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</si>
  <si>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</si>
  <si>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</si>
  <si>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</si>
  <si>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</si>
  <si>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</si>
  <si>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</si>
  <si>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</si>
  <si>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</si>
  <si>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</si>
  <si>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</si>
  <si>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</si>
  <si>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</si>
  <si>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</si>
  <si>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</si>
  <si>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</si>
  <si>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</si>
  <si>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</si>
  <si>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</si>
  <si>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</si>
  <si>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</si>
  <si>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</si>
  <si>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</si>
  <si>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</si>
  <si>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</si>
  <si>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</si>
  <si>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</si>
  <si>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</si>
  <si>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</si>
  <si>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</si>
  <si>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</si>
  <si>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</si>
  <si>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</si>
  <si>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</si>
  <si>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</si>
  <si>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</si>
  <si>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</si>
  <si>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</si>
  <si>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</si>
  <si>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</si>
  <si>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</si>
  <si>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</si>
  <si>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</si>
  <si>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</si>
  <si>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</si>
  <si>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</si>
  <si>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</si>
  <si>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</si>
  <si>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</si>
  <si>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</si>
  <si>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</si>
  <si>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</si>
  <si>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</si>
  <si>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</si>
  <si>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</si>
  <si>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</si>
  <si>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</si>
  <si>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</si>
  <si>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</si>
  <si>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</si>
  <si>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</si>
  <si>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</si>
  <si>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</si>
  <si>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</si>
  <si>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</si>
  <si>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</si>
  <si>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</si>
  <si>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</si>
  <si>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</si>
  <si>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</si>
  <si>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</si>
  <si>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</si>
  <si>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</si>
  <si>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</si>
  <si>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</si>
  <si>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</si>
  <si>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</si>
  <si>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</si>
  <si>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</si>
  <si>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</si>
  <si>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</si>
  <si>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</si>
  <si>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</si>
  <si>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</si>
  <si>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</si>
  <si>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</si>
  <si>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</si>
  <si>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</si>
  <si>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</si>
  <si>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</si>
  <si>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</si>
  <si>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</si>
  <si>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</si>
  <si>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</si>
  <si>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</si>
  <si>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</si>
  <si>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</si>
  <si>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</si>
  <si>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</si>
  <si>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</si>
  <si>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</si>
  <si>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</si>
  <si>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</si>
  <si>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</si>
  <si>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</si>
  <si>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</si>
  <si>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</si>
  <si>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</si>
  <si>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</si>
  <si>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</si>
  <si>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</si>
  <si>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</si>
  <si>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</si>
  <si>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</si>
  <si>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</si>
  <si>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</si>
  <si>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</si>
  <si>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</si>
  <si>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</si>
  <si>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</si>
  <si>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</si>
  <si>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</si>
  <si>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</si>
  <si>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</si>
  <si>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</si>
  <si>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</si>
  <si>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</si>
  <si>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</si>
  <si>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</si>
  <si>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</si>
  <si>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</si>
  <si>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</si>
  <si>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</si>
  <si>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</si>
  <si>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</si>
  <si>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</si>
  <si>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</si>
  <si>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</si>
  <si>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</si>
  <si>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</si>
  <si>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</si>
  <si>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</si>
  <si>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</si>
  <si>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</si>
  <si>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</si>
  <si>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</si>
  <si>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</si>
  <si>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</si>
  <si>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</si>
  <si>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</si>
  <si>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</si>
  <si>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</si>
  <si>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</si>
  <si>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</si>
  <si>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</si>
  <si>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</si>
  <si>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</si>
  <si>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</si>
  <si>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</si>
  <si>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</si>
  <si>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</si>
  <si>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</si>
  <si>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</si>
  <si>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</si>
  <si>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</si>
  <si>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</si>
  <si>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</si>
  <si>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</si>
  <si>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</si>
  <si>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</si>
  <si>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</si>
  <si>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</si>
  <si>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</si>
  <si>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</si>
  <si>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</si>
  <si>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</si>
  <si>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</si>
  <si>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</si>
  <si>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</si>
  <si>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</si>
  <si>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</si>
  <si>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</si>
  <si>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</si>
  <si>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</si>
  <si>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</si>
  <si>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</si>
  <si>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</si>
  <si>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</si>
  <si>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</si>
  <si>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</si>
  <si>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</si>
  <si>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</si>
  <si>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</si>
  <si>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</si>
  <si>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</si>
  <si>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</si>
  <si>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</si>
  <si>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</si>
  <si>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</si>
  <si>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</si>
  <si>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</si>
  <si>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</si>
  <si>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</si>
  <si>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</si>
  <si>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</si>
  <si>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</si>
  <si>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</si>
  <si>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</si>
  <si>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</si>
  <si>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</si>
  <si>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</si>
  <si>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</si>
  <si>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</si>
  <si>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</si>
  <si>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</si>
  <si>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</si>
  <si>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</si>
  <si>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</si>
  <si>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</si>
  <si>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</si>
  <si>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</si>
  <si>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</si>
  <si>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</si>
  <si>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</si>
  <si>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</si>
  <si>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</si>
  <si>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</si>
  <si>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</si>
  <si>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</si>
  <si>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</si>
  <si>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</si>
  <si>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</si>
  <si>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</si>
  <si>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</si>
  <si>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</si>
  <si>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</si>
  <si>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</si>
  <si>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</si>
  <si>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</si>
  <si>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</si>
  <si>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</si>
  <si>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</si>
  <si>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</si>
  <si>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</si>
  <si>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</si>
  <si>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</si>
  <si>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</si>
  <si>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</si>
  <si>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</si>
  <si>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</si>
  <si>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</si>
  <si>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</si>
  <si>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</si>
  <si>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</si>
  <si>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</si>
  <si>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</si>
  <si>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</si>
  <si>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</si>
  <si>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</si>
  <si>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</si>
  <si>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</si>
  <si>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</si>
  <si>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</si>
  <si>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</si>
  <si>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</si>
  <si>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</si>
  <si>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</si>
  <si>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</si>
  <si>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</si>
  <si>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</si>
  <si>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</si>
  <si>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</si>
  <si>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</si>
  <si>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</si>
  <si>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</si>
  <si>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</si>
  <si>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</si>
  <si>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</si>
  <si>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</si>
  <si>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</si>
  <si>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</si>
  <si>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</si>
  <si>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</si>
  <si>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</si>
  <si>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</si>
  <si>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</si>
  <si>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</si>
  <si>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</si>
  <si>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</si>
  <si>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</si>
  <si>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</si>
  <si>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</si>
  <si>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</si>
  <si>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</si>
  <si>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</si>
  <si>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</si>
  <si>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</si>
  <si>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</si>
  <si>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</si>
  <si>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</si>
  <si>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</si>
  <si>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</si>
  <si>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</si>
  <si>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</si>
  <si>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</si>
  <si>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</si>
  <si>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</si>
  <si>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</si>
  <si>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</si>
  <si>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</si>
  <si>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</si>
  <si>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</si>
  <si>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</si>
  <si>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</si>
  <si>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</si>
  <si>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</si>
  <si>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</si>
  <si>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</si>
  <si>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</si>
  <si>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</si>
  <si>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</si>
  <si>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</si>
  <si>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</si>
  <si>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</si>
  <si>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</si>
  <si>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</si>
  <si>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</si>
  <si>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</si>
  <si>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</si>
  <si>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</si>
  <si>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</si>
  <si>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</si>
  <si>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</si>
  <si>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</si>
  <si>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</si>
  <si>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</si>
  <si>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</si>
  <si>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</si>
  <si>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</si>
  <si>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</si>
  <si>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</si>
  <si>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</si>
  <si>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</si>
  <si>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</si>
  <si>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</si>
  <si>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</si>
  <si>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</si>
  <si>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</si>
  <si>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</si>
  <si>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</si>
  <si>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</si>
  <si>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</si>
  <si>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</si>
  <si>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</si>
  <si>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</si>
  <si>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</si>
  <si>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</si>
  <si>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</si>
  <si>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</si>
  <si>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</si>
  <si>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</si>
  <si>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</si>
  <si>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</si>
  <si>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</si>
  <si>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</si>
  <si>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</si>
  <si>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</si>
  <si>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</si>
  <si>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</si>
  <si>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</si>
  <si>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</si>
  <si>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</si>
  <si>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</si>
  <si>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</si>
  <si>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</si>
  <si>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</si>
  <si>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</si>
  <si>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</si>
  <si>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</si>
  <si>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</si>
  <si>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</si>
  <si>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</si>
  <si>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</si>
  <si>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</si>
  <si>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</si>
  <si>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</si>
  <si>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</si>
  <si>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</si>
  <si>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</si>
  <si>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</si>
  <si>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</si>
  <si>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</si>
  <si>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</si>
  <si>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</si>
  <si>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</si>
  <si>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</si>
  <si>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</si>
  <si>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</si>
  <si>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</si>
  <si>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</si>
  <si>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</si>
  <si>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</si>
  <si>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</si>
  <si>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</si>
  <si>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</si>
  <si>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</si>
  <si>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</si>
  <si>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</si>
  <si>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</si>
  <si>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</si>
  <si>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</si>
  <si>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</si>
  <si>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</si>
  <si>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</si>
  <si>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</si>
  <si>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</si>
  <si>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</si>
  <si>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</si>
  <si>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</si>
  <si>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</si>
  <si>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</si>
  <si>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</si>
  <si>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</si>
  <si>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</si>
  <si>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</si>
  <si>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</si>
  <si>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</si>
  <si>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</si>
  <si>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</si>
  <si>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</si>
  <si>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</si>
  <si>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</si>
  <si>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</si>
  <si>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</si>
  <si>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</si>
  <si>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</si>
  <si>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</si>
  <si>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</si>
  <si>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</si>
  <si>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</si>
  <si>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</si>
  <si>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</si>
  <si>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</si>
  <si>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</si>
  <si>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</si>
  <si>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</si>
  <si>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</si>
  <si>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</si>
  <si>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</si>
  <si>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</si>
  <si>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</si>
  <si>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</si>
  <si>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</si>
  <si>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</si>
  <si>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</si>
  <si>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</si>
  <si>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</si>
  <si>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</si>
  <si>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</si>
  <si>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</si>
  <si>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</si>
  <si>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</si>
  <si>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</si>
  <si>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</si>
  <si>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</si>
  <si>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</si>
  <si>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</si>
  <si>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</si>
  <si>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</si>
  <si>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</si>
  <si>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</si>
  <si>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</si>
  <si>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</si>
  <si>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</si>
  <si>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</si>
  <si>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</si>
  <si>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</si>
  <si>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</si>
  <si>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</si>
  <si>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</si>
  <si>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</si>
  <si>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</si>
  <si>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</si>
  <si>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</si>
  <si>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</si>
  <si>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</si>
  <si>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</si>
  <si>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</si>
  <si>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</si>
  <si>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</si>
  <si>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</si>
  <si>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</si>
  <si>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</si>
  <si>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</si>
  <si>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</si>
  <si>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</si>
  <si>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</si>
  <si>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</si>
  <si>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</si>
  <si>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</si>
  <si>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</si>
  <si>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</si>
  <si>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</si>
  <si>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</si>
  <si>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</si>
  <si>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</si>
  <si>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</si>
  <si>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</si>
  <si>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</si>
  <si>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</si>
  <si>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</si>
  <si>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</si>
  <si>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</si>
  <si>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</si>
  <si>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</si>
  <si>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</si>
  <si>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</si>
  <si>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</si>
  <si>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</si>
  <si>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</si>
  <si>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</si>
  <si>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</si>
  <si>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</si>
  <si>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</si>
  <si>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</si>
  <si>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</si>
  <si>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</si>
  <si>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</si>
  <si>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</si>
  <si>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</si>
  <si>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</si>
  <si>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</si>
  <si>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</si>
  <si>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</si>
  <si>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</si>
  <si>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</si>
  <si>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</si>
  <si>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</si>
  <si>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</si>
  <si>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</si>
  <si>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</si>
  <si>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</si>
  <si>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</si>
  <si>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</si>
  <si>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</si>
  <si>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</si>
  <si>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</si>
  <si>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</si>
  <si>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</si>
  <si>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</si>
  <si>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</si>
  <si>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</si>
  <si>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</si>
  <si>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</si>
  <si>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</si>
  <si>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</si>
  <si>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</si>
  <si>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</si>
  <si>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</si>
  <si>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</si>
  <si>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</si>
  <si>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</si>
  <si>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</si>
  <si>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</si>
  <si>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</si>
  <si>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</si>
  <si>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</si>
  <si>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</si>
  <si>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</si>
  <si>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</si>
  <si>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</si>
  <si>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</si>
  <si>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</si>
  <si>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</si>
  <si>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</si>
  <si>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</si>
  <si>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</si>
  <si>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</si>
  <si>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</si>
  <si>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</si>
  <si>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</si>
  <si>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</si>
  <si>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</si>
  <si>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</si>
  <si>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</si>
  <si>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</si>
  <si>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</si>
  <si>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</si>
  <si>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</si>
  <si>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</si>
  <si>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</si>
  <si>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</si>
  <si>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</si>
  <si>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</si>
  <si>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</si>
  <si>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</si>
  <si>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</si>
  <si>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</si>
  <si>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</si>
  <si>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</si>
  <si>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</si>
  <si>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</si>
  <si>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</si>
  <si>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</si>
  <si>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</si>
  <si>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</si>
  <si>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</si>
  <si>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</si>
  <si>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</si>
  <si>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</si>
  <si>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</si>
  <si>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</si>
  <si>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</si>
  <si>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</si>
  <si>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</si>
  <si>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</si>
  <si>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</si>
  <si>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</si>
  <si>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</si>
  <si>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</si>
  <si>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</si>
  <si>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</si>
  <si>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</si>
  <si>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</si>
  <si>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</si>
  <si>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</si>
  <si>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</si>
  <si>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</si>
  <si>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</si>
  <si>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</si>
  <si>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</si>
  <si>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</si>
  <si>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</si>
  <si>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</si>
  <si>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</si>
  <si>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</si>
  <si>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</si>
  <si>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</si>
  <si>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</si>
  <si>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</si>
  <si>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</si>
  <si>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</si>
  <si>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</si>
  <si>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</si>
  <si>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</si>
  <si>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</si>
  <si>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</si>
  <si>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</si>
  <si>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</si>
  <si>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</si>
  <si>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</si>
  <si>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</si>
  <si>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</si>
  <si>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</si>
  <si>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</si>
  <si>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</si>
  <si>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</si>
  <si>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</si>
  <si>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</si>
  <si>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</si>
  <si>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</si>
  <si>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</si>
  <si>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</si>
  <si>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</si>
  <si>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</si>
  <si>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</si>
  <si>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</si>
  <si>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</si>
  <si>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</si>
  <si>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</si>
  <si>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</si>
  <si>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</si>
  <si>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</si>
  <si>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</si>
  <si>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</si>
  <si>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</si>
  <si>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</si>
  <si>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</si>
  <si>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</si>
  <si>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</si>
  <si>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</si>
  <si>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</si>
  <si>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</si>
  <si>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</si>
  <si>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</si>
  <si>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</si>
  <si>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</si>
  <si>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</si>
  <si>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</si>
  <si>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</si>
  <si>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</si>
  <si>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</si>
  <si>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</si>
  <si>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</si>
  <si>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</si>
  <si>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</si>
  <si>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</si>
  <si>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</si>
  <si>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</si>
  <si>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</si>
  <si>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</si>
  <si>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</si>
  <si>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</si>
  <si>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</si>
  <si>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</si>
  <si>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</si>
  <si>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</si>
  <si>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</si>
  <si>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</si>
  <si>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</si>
  <si>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</si>
  <si>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</si>
  <si>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</si>
  <si>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</si>
  <si>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</si>
  <si>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</si>
  <si>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</si>
  <si>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</si>
  <si>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</si>
  <si>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</si>
  <si>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</si>
  <si>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</si>
  <si>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</si>
  <si>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</si>
  <si>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</si>
  <si>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</si>
  <si>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</si>
  <si>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</si>
  <si>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</si>
  <si>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</si>
  <si>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</si>
  <si>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</si>
  <si>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</si>
  <si>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</si>
  <si>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</si>
  <si>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</si>
  <si>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</si>
  <si>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</si>
  <si>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</si>
  <si>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</si>
  <si>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</si>
  <si>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</si>
  <si>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</si>
  <si>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</si>
  <si>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</si>
  <si>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</si>
  <si>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</si>
  <si>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</si>
  <si>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</si>
  <si>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</si>
  <si>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</si>
  <si>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</si>
  <si>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</si>
  <si>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</si>
  <si>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</si>
  <si>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</si>
  <si>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</si>
  <si>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</si>
  <si>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</si>
  <si>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</si>
  <si>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</si>
  <si>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</si>
  <si>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</si>
  <si>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</si>
  <si>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</si>
  <si>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</si>
  <si>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</si>
  <si>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</si>
  <si>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</si>
  <si>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</si>
  <si>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</si>
  <si>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</si>
  <si>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</si>
  <si>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</si>
  <si>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</si>
  <si>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</si>
  <si>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</si>
  <si>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</si>
  <si>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</si>
  <si>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</si>
  <si>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</si>
  <si>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</si>
  <si>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</si>
  <si>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</si>
  <si>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</si>
  <si>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</si>
  <si>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</si>
  <si>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</si>
  <si>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</si>
  <si>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</si>
  <si>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</si>
  <si>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</si>
  <si>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</si>
  <si>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</si>
  <si>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</si>
  <si>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</si>
  <si>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</si>
  <si>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</si>
  <si>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</si>
  <si>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</si>
  <si>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</si>
  <si>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</si>
  <si>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</si>
  <si>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</si>
  <si>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</si>
  <si>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</si>
  <si>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</si>
  <si>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</si>
  <si>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</si>
  <si>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</si>
  <si>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</si>
  <si>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</si>
  <si>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</si>
  <si>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</si>
  <si>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</si>
  <si>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</si>
  <si>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</si>
  <si>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</si>
  <si>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</si>
  <si>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</si>
  <si>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</si>
  <si>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</si>
  <si>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</si>
  <si>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</si>
  <si>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</si>
  <si>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</si>
  <si>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</si>
  <si>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</si>
  <si>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</si>
  <si>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</si>
  <si>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</si>
  <si>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</si>
  <si>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</si>
  <si>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</si>
  <si>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</si>
  <si>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</si>
  <si>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</si>
  <si>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</si>
  <si>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</si>
  <si>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</si>
  <si>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</si>
  <si>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</si>
  <si>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</si>
  <si>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</si>
  <si>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</si>
  <si>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</si>
  <si>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</si>
  <si>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</si>
  <si>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</si>
  <si>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</si>
  <si>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</si>
  <si>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</si>
  <si>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</si>
  <si>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</si>
  <si>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</si>
  <si>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</si>
  <si>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</si>
  <si>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</si>
  <si>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</si>
  <si>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</si>
  <si>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</si>
  <si>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</si>
  <si>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</si>
  <si>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</si>
  <si>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</si>
  <si>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</si>
  <si>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</si>
  <si>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</si>
  <si>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</si>
  <si>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</si>
  <si>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</si>
  <si>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</si>
  <si>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</si>
  <si>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</si>
  <si>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</si>
  <si>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</si>
  <si>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</si>
  <si>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</si>
  <si>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</si>
  <si>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</si>
  <si>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</si>
  <si>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</si>
  <si>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</si>
  <si>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</si>
  <si>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</si>
  <si>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</si>
  <si>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</si>
  <si>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</si>
  <si>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</si>
  <si>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</si>
  <si>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</si>
  <si>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</si>
  <si>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</si>
  <si>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</si>
  <si>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</si>
  <si>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</si>
  <si>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</si>
  <si>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</si>
  <si>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</si>
  <si>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</si>
  <si>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</si>
  <si>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</si>
  <si>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</si>
  <si>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</si>
  <si>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</si>
  <si>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</si>
  <si>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</si>
  <si>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</si>
  <si>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</si>
  <si>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</si>
  <si>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</si>
  <si>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</si>
  <si>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</si>
  <si>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</si>
  <si>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</si>
  <si>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</si>
  <si>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</si>
  <si>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</si>
  <si>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</si>
  <si>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</si>
  <si>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</si>
  <si>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</si>
  <si>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</si>
  <si>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</si>
  <si>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</si>
  <si>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</si>
  <si>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</si>
  <si>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</si>
  <si>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</si>
  <si>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</si>
  <si>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</si>
  <si>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</si>
  <si>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</si>
  <si>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</si>
  <si>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</si>
  <si>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</si>
  <si>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</si>
  <si>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</si>
  <si>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</si>
  <si>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</si>
  <si>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</si>
  <si>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</si>
  <si>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</si>
  <si>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</si>
  <si>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</si>
  <si>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</si>
  <si>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</si>
  <si>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</si>
  <si>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</si>
  <si>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</si>
  <si>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</si>
  <si>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</si>
  <si>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</si>
  <si>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</si>
  <si>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</si>
  <si>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</si>
  <si>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</si>
  <si>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</si>
  <si>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</si>
  <si>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</si>
  <si>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</si>
  <si>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</si>
  <si>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</si>
  <si>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</si>
  <si>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</si>
  <si>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</si>
  <si>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</si>
  <si>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</si>
  <si>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</si>
  <si>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</si>
  <si>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</si>
  <si>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</si>
  <si>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</si>
  <si>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</si>
  <si>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</si>
  <si>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</si>
  <si>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</si>
  <si>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</si>
  <si>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</si>
  <si>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</si>
  <si>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</si>
  <si>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</si>
  <si>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</si>
  <si>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</si>
  <si>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</si>
  <si>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</si>
  <si>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</si>
  <si>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</si>
  <si>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</si>
  <si>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</si>
  <si>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</si>
  <si>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</si>
  <si>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</si>
  <si>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</si>
  <si>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</si>
  <si>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</si>
  <si>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</si>
  <si>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</si>
  <si>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</si>
  <si>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</si>
  <si>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</si>
  <si>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</si>
  <si>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</si>
  <si>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</si>
  <si>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</si>
  <si>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</si>
  <si>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</si>
  <si>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</si>
  <si>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</si>
  <si>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</si>
  <si>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</si>
  <si>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</si>
  <si>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</si>
  <si>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</si>
  <si>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</si>
  <si>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</si>
  <si>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</si>
  <si>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</si>
  <si>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</si>
  <si>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</si>
  <si>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</si>
  <si>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</si>
  <si>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</si>
  <si>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</si>
  <si>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</si>
  <si>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</si>
  <si>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</si>
  <si>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</si>
  <si>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</si>
  <si>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</si>
  <si>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</si>
  <si>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</si>
  <si>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</si>
  <si>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</si>
  <si>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</si>
  <si>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</si>
  <si>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</si>
  <si>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</si>
  <si>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</si>
  <si>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</si>
  <si>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</si>
  <si>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</si>
  <si>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</si>
  <si>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</si>
  <si>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</si>
  <si>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</si>
  <si>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</si>
  <si>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</si>
  <si>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</si>
  <si>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</si>
  <si>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</si>
  <si>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</si>
  <si>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</si>
  <si>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</si>
  <si>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</si>
  <si>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</si>
  <si>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</si>
  <si>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</si>
  <si>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</si>
  <si>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</si>
  <si>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</si>
  <si>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</si>
  <si>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</si>
  <si>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</si>
  <si>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</si>
  <si>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</si>
  <si>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</si>
  <si>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</si>
  <si>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</si>
  <si>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</si>
  <si>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</si>
  <si>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</si>
  <si>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</si>
  <si>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</si>
  <si>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</si>
  <si>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</si>
  <si>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</si>
  <si>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</si>
  <si>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</si>
  <si>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</si>
  <si>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</si>
  <si>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</si>
  <si>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</si>
  <si>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</si>
  <si>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</si>
  <si>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</si>
  <si>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</si>
  <si>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</si>
  <si>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</si>
  <si>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</si>
  <si>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</si>
  <si>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</si>
  <si>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</si>
  <si>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</si>
  <si>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</si>
  <si>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</si>
  <si>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</si>
  <si>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</si>
  <si>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</si>
  <si>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</si>
  <si>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</si>
  <si>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</si>
  <si>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</si>
  <si>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</si>
  <si>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</si>
  <si>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</si>
  <si>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</si>
  <si>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</si>
  <si>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</si>
  <si>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</si>
  <si>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</si>
  <si>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</si>
  <si>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</si>
  <si>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</si>
  <si>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</si>
  <si>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</si>
  <si>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</si>
  <si>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</si>
  <si>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</si>
  <si>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</si>
  <si>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</si>
  <si>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</si>
  <si>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</si>
  <si>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</si>
  <si>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</si>
  <si>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</si>
  <si>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</si>
  <si>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</si>
  <si>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</si>
  <si>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</si>
  <si>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</si>
  <si>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</si>
  <si>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</si>
  <si>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</si>
  <si>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</si>
  <si>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</si>
  <si>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</si>
  <si>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</si>
  <si>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</si>
  <si>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</si>
  <si>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</si>
  <si>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</si>
  <si>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</si>
  <si>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</si>
  <si>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</si>
  <si>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</si>
  <si>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</si>
  <si>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</si>
  <si>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</si>
  <si>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</si>
  <si>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</si>
  <si>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</si>
  <si>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</si>
  <si>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</si>
  <si>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</si>
  <si>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</si>
  <si>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</si>
  <si>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</si>
  <si>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</si>
  <si>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</si>
  <si>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</si>
  <si>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</si>
  <si>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</si>
  <si>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</si>
  <si>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</si>
  <si>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</si>
  <si>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</si>
  <si>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</si>
  <si>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</si>
  <si>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</si>
  <si>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</si>
  <si>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</si>
  <si>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</si>
  <si>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</si>
  <si>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</si>
  <si>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</si>
  <si>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</si>
  <si>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</si>
  <si>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</si>
  <si>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</si>
  <si>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</si>
  <si>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</si>
  <si>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</si>
  <si>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</si>
  <si>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</si>
  <si>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</si>
  <si>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</si>
  <si>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</si>
  <si>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</si>
  <si>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</si>
  <si>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</si>
  <si>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</si>
  <si>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</si>
  <si>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</si>
  <si>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</si>
  <si>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</si>
  <si>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</si>
  <si>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</si>
  <si>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</si>
  <si>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</si>
  <si>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</si>
  <si>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</si>
  <si>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</si>
  <si>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</si>
  <si>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</si>
  <si>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</si>
  <si>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</si>
  <si>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</si>
  <si>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</si>
  <si>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</si>
  <si>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</si>
  <si>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</si>
  <si>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</si>
  <si>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</si>
  <si>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</si>
  <si>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</si>
  <si>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</si>
  <si>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</si>
  <si>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</si>
  <si>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</si>
  <si>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</si>
  <si>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</si>
  <si>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</si>
  <si>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</si>
  <si>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</si>
  <si>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</si>
  <si>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</si>
  <si>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</si>
  <si>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</si>
  <si>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</si>
  <si>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</si>
  <si>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</si>
  <si>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</si>
  <si>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</si>
  <si>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</si>
  <si>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</si>
  <si>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</si>
  <si>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</si>
  <si>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</si>
  <si>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</si>
  <si>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</si>
  <si>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</si>
  <si>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</si>
  <si>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</si>
  <si>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</si>
  <si>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</si>
  <si>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</si>
  <si>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</si>
  <si>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</si>
  <si>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</si>
  <si>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</si>
  <si>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</si>
  <si>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</si>
  <si>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</si>
  <si>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</si>
  <si>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</si>
  <si>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</si>
  <si>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</si>
  <si>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</si>
  <si>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</si>
  <si>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</si>
  <si>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</si>
  <si>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</si>
  <si>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</si>
  <si>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</si>
  <si>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</si>
  <si>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</si>
  <si>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</si>
  <si>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</si>
  <si>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</si>
  <si>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</si>
  <si>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</si>
  <si>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</si>
  <si>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</si>
  <si>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</si>
  <si>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</si>
  <si>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</si>
  <si>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</si>
  <si>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</si>
  <si>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</si>
  <si>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</si>
  <si>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</si>
  <si>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</si>
  <si>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</si>
  <si>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</si>
  <si>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</si>
  <si>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</si>
  <si>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</si>
  <si>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</si>
  <si>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</si>
  <si>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</si>
  <si>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</si>
  <si>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</si>
  <si>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</si>
  <si>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</si>
  <si>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</si>
  <si>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</si>
  <si>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</si>
  <si>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</si>
  <si>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</si>
  <si>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</si>
  <si>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</si>
  <si>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</si>
  <si>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</si>
  <si>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</si>
  <si>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</si>
  <si>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</si>
  <si>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</si>
  <si>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</si>
  <si>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</si>
  <si>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</si>
  <si>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</si>
  <si>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</si>
  <si>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</si>
  <si>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</si>
  <si>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</si>
  <si>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</si>
  <si>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</si>
  <si>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</si>
  <si>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</si>
  <si>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</si>
  <si>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</si>
  <si>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</si>
  <si>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</si>
  <si>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</si>
  <si>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</si>
  <si>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</si>
  <si>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</si>
  <si>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</si>
  <si>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</si>
  <si>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</si>
  <si>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</si>
  <si>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</si>
  <si>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</si>
  <si>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</si>
  <si>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</si>
  <si>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</si>
  <si>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</si>
  <si>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</si>
  <si>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</si>
  <si>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</si>
  <si>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</si>
  <si>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</si>
  <si>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</si>
  <si>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</si>
  <si>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</si>
  <si>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</si>
  <si>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</si>
  <si>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</si>
  <si>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</si>
  <si>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</si>
  <si>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</si>
  <si>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</si>
  <si>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</si>
  <si>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</si>
  <si>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</si>
  <si>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</si>
  <si>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</si>
  <si>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</si>
  <si>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</si>
  <si>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</si>
  <si>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</si>
  <si>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</si>
  <si>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</si>
  <si>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</si>
  <si>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</si>
  <si>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</si>
  <si>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</si>
  <si>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</si>
  <si>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</si>
  <si>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</si>
  <si>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</si>
  <si>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</si>
  <si>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</si>
  <si>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</si>
  <si>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</si>
  <si>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</si>
  <si>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</si>
  <si>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</si>
  <si>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</si>
  <si>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</si>
  <si>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</si>
  <si>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</si>
  <si>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</si>
  <si>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</si>
  <si>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</si>
  <si>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</si>
  <si>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</si>
  <si>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</si>
  <si>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</si>
  <si>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</si>
  <si>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</si>
  <si>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</si>
  <si>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</si>
  <si>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</si>
  <si>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</si>
  <si>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</si>
  <si>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</si>
  <si>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</si>
  <si>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</si>
  <si>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</si>
  <si>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</si>
  <si>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</si>
  <si>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</si>
  <si>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</si>
  <si>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</si>
  <si>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</si>
  <si>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</si>
  <si>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</si>
  <si>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</si>
  <si>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</si>
  <si>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</si>
  <si>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</si>
  <si>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</si>
  <si>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</si>
  <si>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</si>
  <si>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</si>
  <si>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</si>
  <si>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</si>
  <si>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</si>
  <si>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</si>
  <si>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</si>
  <si>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</si>
  <si>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</si>
  <si>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</si>
  <si>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</si>
  <si>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</si>
  <si>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</si>
  <si>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</si>
  <si>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</si>
  <si>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</si>
  <si>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</si>
  <si>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</si>
  <si>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</si>
  <si>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</si>
  <si>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</si>
  <si>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</si>
  <si>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</si>
  <si>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</si>
  <si>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</si>
  <si>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</si>
  <si>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</si>
  <si>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</si>
  <si>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</si>
  <si>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</si>
  <si>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</si>
  <si>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</si>
  <si>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</si>
  <si>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</si>
  <si>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</si>
  <si>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</si>
  <si>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</si>
  <si>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</si>
  <si>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</si>
  <si>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</si>
  <si>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</si>
  <si>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</si>
  <si>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</si>
  <si>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</si>
  <si>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</si>
  <si>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</si>
  <si>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</si>
  <si>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</si>
  <si>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</si>
  <si>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</si>
  <si>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</si>
  <si>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</si>
  <si>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</si>
  <si>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</si>
  <si>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</si>
  <si>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</si>
  <si>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</si>
  <si>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</si>
  <si>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</si>
  <si>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</si>
  <si>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</si>
  <si>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</si>
  <si>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</si>
  <si>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</si>
  <si>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</si>
  <si>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</si>
  <si>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</si>
  <si>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</si>
  <si>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</si>
  <si>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</si>
  <si>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</si>
  <si>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</si>
  <si>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</si>
  <si>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</si>
  <si>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</si>
  <si>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</si>
  <si>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</si>
  <si>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</si>
  <si>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</si>
  <si>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</si>
  <si>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</si>
  <si>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</si>
  <si>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</si>
  <si>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</si>
  <si>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</si>
  <si>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</si>
  <si>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</si>
  <si>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</si>
  <si>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</si>
  <si>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</si>
  <si>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</si>
  <si>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</si>
  <si>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</si>
  <si>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</si>
  <si>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</si>
  <si>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</si>
  <si>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</si>
  <si>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</si>
  <si>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</si>
  <si>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</si>
  <si>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</si>
  <si>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</si>
  <si>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</si>
  <si>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</si>
  <si>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</si>
  <si>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</si>
  <si>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</si>
  <si>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</si>
  <si>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</si>
  <si>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</si>
  <si>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</si>
  <si>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</si>
  <si>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</si>
  <si>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</si>
  <si>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</si>
  <si>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</si>
  <si>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</si>
  <si>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</si>
  <si>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</si>
  <si>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</si>
  <si>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</si>
  <si>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</si>
  <si>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</si>
  <si>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</si>
  <si>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</si>
  <si>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</si>
  <si>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</si>
  <si>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</si>
  <si>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</si>
  <si>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</si>
  <si>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</si>
  <si>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</si>
  <si>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</si>
  <si>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</si>
  <si>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</si>
  <si>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</si>
  <si>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</si>
  <si>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</si>
  <si>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</si>
  <si>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</si>
  <si>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</si>
  <si>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</si>
  <si>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</si>
  <si>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</si>
  <si>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</si>
  <si>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</si>
  <si>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</si>
  <si>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</si>
  <si>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</si>
  <si>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</si>
  <si>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</si>
  <si>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</si>
  <si>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</si>
  <si>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</si>
  <si>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</si>
  <si>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</si>
  <si>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</si>
  <si>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</si>
  <si>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</si>
  <si>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</si>
  <si>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</si>
  <si>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</si>
  <si>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</si>
  <si>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</si>
  <si>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</si>
  <si>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</si>
  <si>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</si>
  <si>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</si>
  <si>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</si>
  <si>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</si>
  <si>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</si>
  <si>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</si>
  <si>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</si>
  <si>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</si>
  <si>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</si>
  <si>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</si>
  <si>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</si>
  <si>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</si>
  <si>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</si>
  <si>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</si>
  <si>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</si>
  <si>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</si>
  <si>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</si>
  <si>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</si>
  <si>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</si>
  <si>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</si>
  <si>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</si>
  <si>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</si>
  <si>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</si>
  <si>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</si>
  <si>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</si>
  <si>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</si>
  <si>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</si>
  <si>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</si>
  <si>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</si>
  <si>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</si>
  <si>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</si>
  <si>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</si>
  <si>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</si>
  <si>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</si>
  <si>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</si>
  <si>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</si>
  <si>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</si>
  <si>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</si>
  <si>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</si>
  <si>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</si>
  <si>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</si>
  <si>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</si>
  <si>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</si>
  <si>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</si>
  <si>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</si>
  <si>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</si>
  <si>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</si>
  <si>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</si>
  <si>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</si>
  <si>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</si>
  <si>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</si>
  <si>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</si>
  <si>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</si>
  <si>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</si>
  <si>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</si>
  <si>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</si>
  <si>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</si>
  <si>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</si>
  <si>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</si>
  <si>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</si>
  <si>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</si>
  <si>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</si>
  <si>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</si>
  <si>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</si>
  <si>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</si>
  <si>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</si>
  <si>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</si>
  <si>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</si>
  <si>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</si>
  <si>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</si>
  <si>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</si>
  <si>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</si>
  <si>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</si>
  <si>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</si>
  <si>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</si>
  <si>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</si>
  <si>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</si>
  <si>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</si>
  <si>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</si>
  <si>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</si>
  <si>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</si>
  <si>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</si>
  <si>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</si>
  <si>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</si>
  <si>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</si>
  <si>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</si>
  <si>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</si>
  <si>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</si>
  <si>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</si>
  <si>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</si>
  <si>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</si>
  <si>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</si>
  <si>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</si>
  <si>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</si>
  <si>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</si>
  <si>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</si>
  <si>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</si>
  <si>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</si>
  <si>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</si>
  <si>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</si>
  <si>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</si>
  <si>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</si>
  <si>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</si>
  <si>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</si>
  <si>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</si>
  <si>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</si>
  <si>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</si>
  <si>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</si>
  <si>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</si>
  <si>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</si>
  <si>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</si>
  <si>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</si>
  <si>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</si>
  <si>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</si>
  <si>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</si>
  <si>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</si>
  <si>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</si>
  <si>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</si>
  <si>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</si>
  <si>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</si>
  <si>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</si>
  <si>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</si>
  <si>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</si>
  <si>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</si>
  <si>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</si>
  <si>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</si>
  <si>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</si>
  <si>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</si>
  <si>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</si>
  <si>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</si>
  <si>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</si>
  <si>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</si>
  <si>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</si>
  <si>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</si>
  <si>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</si>
  <si>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</si>
  <si>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</si>
  <si>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</si>
  <si>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</si>
  <si>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</si>
  <si>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</si>
  <si>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</si>
  <si>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</si>
  <si>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</si>
  <si>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</si>
  <si>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</si>
  <si>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</si>
  <si>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</si>
  <si>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</si>
  <si>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</si>
  <si>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</si>
  <si>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</si>
  <si>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</si>
  <si>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</si>
  <si>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</si>
  <si>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</si>
  <si>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</si>
  <si>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</si>
  <si>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</si>
  <si>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</si>
  <si>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</si>
  <si>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</si>
  <si>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</si>
  <si>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</si>
  <si>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</si>
  <si>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</si>
  <si>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</si>
  <si>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</si>
  <si>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</si>
  <si>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</si>
  <si>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</si>
  <si>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</si>
  <si>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</si>
  <si>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</si>
  <si>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</si>
  <si>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</si>
  <si>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</si>
  <si>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</si>
  <si>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</si>
  <si>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</si>
  <si>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</si>
  <si>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</si>
  <si>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</si>
  <si>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</si>
  <si>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</si>
  <si>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</si>
  <si>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</si>
  <si>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</si>
  <si>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</si>
  <si>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</si>
  <si>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</si>
  <si>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</si>
  <si>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</si>
  <si>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</si>
  <si>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</si>
  <si>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</si>
  <si>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</si>
  <si>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</si>
  <si>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</si>
  <si>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</si>
  <si>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</si>
  <si>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</si>
  <si>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</si>
  <si>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</si>
  <si>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</si>
  <si>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</si>
  <si>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</si>
  <si>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</si>
  <si>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</si>
  <si>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</si>
  <si>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</si>
  <si>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</si>
  <si>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</si>
  <si>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</si>
  <si>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</si>
  <si>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</si>
  <si>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</si>
  <si>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</si>
  <si>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</si>
  <si>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</si>
  <si>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</si>
  <si>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</si>
  <si>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</si>
  <si>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</si>
  <si>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</si>
  <si>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</si>
  <si>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</si>
  <si>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</si>
  <si>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</si>
  <si>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</si>
  <si>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</si>
  <si>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</si>
  <si>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</si>
  <si>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</si>
  <si>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</si>
  <si>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</si>
  <si>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</si>
  <si>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</si>
  <si>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</si>
  <si>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</si>
  <si>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</si>
  <si>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</si>
  <si>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</si>
  <si>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</si>
  <si>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</si>
  <si>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</si>
  <si>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</si>
  <si>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</si>
  <si>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</si>
  <si>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</si>
  <si>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</si>
  <si>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</si>
  <si>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</si>
  <si>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</si>
  <si>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</si>
  <si>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</si>
  <si>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</si>
  <si>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</si>
  <si>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</si>
  <si>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</si>
  <si>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</si>
  <si>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</si>
  <si>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</si>
  <si>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</si>
  <si>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</si>
  <si>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</si>
  <si>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</si>
  <si>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</si>
  <si>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</si>
  <si>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</si>
  <si>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</si>
  <si>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</si>
  <si>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</si>
  <si>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</si>
  <si>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</si>
  <si>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</si>
  <si>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</si>
  <si>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</si>
  <si>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</si>
  <si>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</si>
  <si>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</si>
  <si>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</si>
  <si>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</si>
  <si>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</si>
  <si>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</si>
  <si>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</si>
  <si>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</si>
  <si>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</si>
  <si>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</si>
  <si>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</si>
  <si>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</si>
  <si>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</si>
  <si>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</si>
  <si>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</si>
  <si>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</si>
  <si>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</si>
  <si>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</si>
  <si>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</si>
  <si>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</si>
  <si>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</si>
  <si>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</si>
  <si>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</si>
  <si>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</si>
  <si>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</si>
  <si>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</si>
  <si>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</si>
  <si>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</si>
  <si>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</si>
  <si>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</si>
  <si>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</si>
  <si>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</si>
  <si>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</si>
  <si>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</si>
  <si>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</si>
  <si>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</si>
  <si>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</si>
  <si>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</si>
  <si>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</si>
  <si>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</si>
  <si>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</si>
  <si>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</si>
  <si>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</si>
  <si>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</si>
  <si>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</si>
  <si>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</si>
  <si>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</si>
  <si>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</si>
  <si>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</si>
  <si>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</si>
  <si>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</si>
  <si>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</si>
  <si>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</si>
  <si>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</si>
  <si>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</si>
  <si>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</si>
  <si>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</si>
  <si>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</si>
  <si>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</si>
  <si>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</si>
  <si>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</si>
  <si>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</si>
  <si>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</si>
  <si>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</si>
  <si>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</si>
  <si>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</si>
  <si>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</si>
  <si>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</si>
  <si>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</si>
  <si>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</si>
  <si>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</si>
  <si>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</si>
  <si>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</si>
  <si>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</si>
  <si>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</si>
  <si>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</si>
  <si>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</si>
  <si>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</si>
  <si>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</si>
  <si>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</si>
  <si>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</si>
  <si>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</si>
  <si>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</si>
  <si>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</si>
  <si>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</si>
  <si>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</si>
  <si>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</si>
  <si>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</si>
  <si>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</si>
  <si>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</si>
  <si>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</si>
  <si>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</si>
  <si>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</si>
  <si>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</si>
  <si>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</si>
  <si>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</si>
  <si>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</si>
  <si>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</si>
  <si>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</si>
  <si>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</si>
  <si>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</si>
  <si>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</si>
  <si>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</si>
  <si>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</si>
  <si>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</si>
  <si>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</si>
  <si>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</si>
  <si>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</si>
  <si>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</si>
  <si>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</si>
  <si>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</si>
  <si>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</si>
  <si>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</si>
  <si>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</si>
  <si>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</si>
  <si>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</si>
  <si>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</si>
  <si>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</si>
  <si>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</si>
  <si>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</si>
  <si>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</si>
  <si>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</si>
  <si>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</si>
  <si>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</si>
  <si>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</si>
  <si>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</si>
  <si>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</si>
  <si>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</si>
  <si>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</si>
  <si>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</si>
  <si>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</si>
  <si>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</si>
  <si>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</si>
  <si>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</si>
  <si>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</si>
  <si>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</si>
  <si>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</si>
  <si>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</si>
  <si>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</si>
  <si>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</si>
  <si>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</si>
  <si>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</si>
  <si>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</si>
  <si>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</si>
  <si>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</si>
  <si>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</si>
  <si>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</si>
  <si>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</si>
  <si>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</si>
  <si>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</si>
  <si>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</si>
  <si>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</si>
  <si>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</si>
  <si>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</si>
  <si>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</si>
  <si>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</si>
  <si>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</si>
  <si>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</si>
  <si>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</si>
  <si>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</si>
  <si>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</si>
  <si>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</si>
  <si>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</si>
  <si>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</si>
  <si>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</si>
  <si>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</si>
  <si>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</si>
  <si>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</si>
  <si>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</si>
  <si>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</si>
  <si>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</si>
  <si>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</si>
  <si>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</si>
  <si>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</si>
  <si>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</si>
  <si>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</si>
  <si>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</si>
  <si>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</si>
  <si>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</si>
  <si>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</si>
  <si>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</si>
  <si>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</si>
  <si>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</si>
  <si>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</si>
  <si>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</si>
  <si>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</si>
  <si>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</si>
  <si>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</si>
  <si>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</si>
  <si>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</si>
  <si>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</si>
  <si>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</si>
  <si>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</si>
  <si>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</si>
  <si>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</si>
  <si>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</si>
  <si>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</si>
  <si>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</si>
  <si>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</si>
  <si>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</si>
  <si>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</si>
  <si>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</si>
  <si>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</si>
  <si>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</si>
  <si>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</si>
  <si>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</si>
  <si>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</si>
  <si>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</si>
  <si>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</si>
  <si>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</si>
  <si>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</si>
  <si>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</si>
  <si>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</si>
  <si>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</si>
  <si>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</si>
  <si>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</si>
  <si>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</si>
  <si>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</si>
  <si>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</si>
  <si>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</si>
  <si>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</si>
  <si>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</si>
  <si>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</si>
  <si>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</si>
  <si>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</si>
  <si>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</si>
  <si>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</si>
  <si>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</si>
  <si>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</si>
  <si>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</si>
  <si>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</si>
  <si>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</si>
  <si>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</si>
  <si>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</si>
  <si>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</si>
  <si>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</si>
  <si>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</si>
  <si>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</si>
  <si>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</si>
  <si>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</si>
  <si>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</si>
  <si>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</si>
  <si>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</si>
  <si>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</si>
  <si>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</si>
  <si>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</si>
  <si>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</si>
  <si>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</si>
  <si>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</si>
  <si>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</si>
  <si>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</si>
  <si>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</si>
  <si>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</si>
  <si>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</si>
  <si>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</si>
  <si>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</si>
  <si>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</si>
  <si>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</si>
  <si>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</si>
  <si>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</si>
  <si>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</si>
  <si>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</si>
  <si>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</si>
  <si>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</si>
  <si>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</si>
  <si>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</si>
  <si>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</si>
  <si>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</si>
  <si>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</si>
  <si>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</si>
  <si>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</si>
  <si>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</si>
  <si>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</si>
  <si>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</si>
  <si>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</si>
  <si>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</si>
  <si>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</si>
  <si>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</si>
  <si>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</si>
  <si>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</si>
  <si>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</si>
  <si>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</si>
  <si>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</si>
  <si>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</si>
  <si>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</si>
  <si>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</si>
  <si>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</si>
  <si>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</si>
  <si>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</si>
  <si>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</si>
  <si>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</si>
  <si>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</si>
  <si>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</si>
  <si>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</si>
  <si>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</si>
  <si>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</si>
  <si>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</si>
  <si>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</si>
  <si>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</si>
  <si>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</si>
  <si>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</si>
  <si>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</si>
  <si>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</si>
  <si>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</si>
  <si>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</si>
  <si>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</si>
  <si>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</si>
  <si>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</si>
  <si>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</si>
  <si>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</si>
  <si>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</si>
  <si>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</si>
  <si>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</si>
  <si>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</si>
  <si>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</si>
  <si>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</si>
  <si>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</si>
  <si>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</si>
  <si>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</si>
  <si>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</si>
  <si>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</si>
  <si>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</si>
  <si>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</si>
  <si>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</si>
  <si>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</si>
  <si>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</si>
  <si>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</si>
  <si>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</si>
  <si>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</si>
  <si>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</si>
  <si>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</si>
  <si>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</si>
  <si>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</si>
  <si>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</si>
  <si>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</si>
  <si>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</si>
  <si>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</si>
  <si>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</si>
  <si>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</si>
  <si>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</si>
  <si>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</si>
  <si>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</si>
  <si>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</si>
  <si>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</si>
  <si>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</si>
  <si>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</si>
  <si>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</si>
  <si>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</si>
  <si>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</si>
  <si>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</si>
  <si>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</si>
  <si>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</si>
  <si>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</si>
  <si>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</si>
  <si>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</si>
  <si>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</si>
  <si>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</si>
  <si>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</si>
  <si>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</si>
  <si>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</si>
  <si>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</si>
  <si>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</si>
  <si>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</si>
  <si>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</si>
  <si>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</si>
  <si>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</si>
  <si>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</si>
  <si>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</si>
  <si>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</si>
  <si>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</si>
  <si>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</si>
  <si>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</si>
  <si>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</si>
  <si>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</si>
  <si>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</si>
  <si>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</si>
  <si>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</si>
  <si>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</si>
  <si>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</si>
  <si>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</si>
  <si>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</si>
  <si>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</si>
  <si>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</si>
  <si>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</si>
  <si>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</si>
  <si>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</si>
  <si>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</si>
  <si>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</si>
  <si>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</si>
  <si>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</si>
  <si>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</si>
  <si>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</si>
  <si>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</si>
  <si>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</si>
  <si>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</si>
  <si>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</si>
  <si>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</si>
  <si>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</si>
  <si>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</si>
  <si>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</si>
  <si>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</si>
  <si>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</si>
  <si>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</si>
  <si>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</si>
  <si>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</si>
  <si>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</si>
  <si>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</si>
  <si>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</si>
  <si>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</si>
  <si>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</si>
  <si>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</si>
  <si>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</si>
  <si>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</si>
  <si>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</si>
  <si>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</si>
  <si>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</si>
  <si>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</si>
  <si>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</si>
  <si>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</si>
  <si>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</si>
  <si>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</si>
  <si>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</si>
  <si>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</si>
  <si>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</si>
  <si>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</si>
  <si>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</si>
  <si>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</si>
  <si>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</si>
  <si>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</si>
  <si>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</si>
  <si>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</si>
  <si>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</si>
  <si>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</si>
  <si>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</si>
  <si>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</si>
  <si>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</si>
  <si>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</si>
  <si>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</si>
  <si>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</si>
  <si>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</si>
  <si>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</si>
  <si>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</si>
  <si>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</si>
  <si>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</si>
  <si>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</si>
  <si>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</si>
  <si>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</si>
  <si>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</si>
  <si>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</si>
  <si>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</si>
  <si>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</si>
  <si>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</si>
  <si>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</si>
  <si>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</si>
  <si>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</si>
  <si>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</si>
  <si>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</si>
  <si>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</si>
  <si>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</si>
  <si>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</si>
  <si>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</si>
  <si>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</si>
  <si>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</si>
  <si>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</si>
  <si>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</si>
  <si>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</si>
  <si>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</si>
  <si>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</si>
  <si>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</si>
  <si>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</si>
  <si>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</si>
  <si>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</si>
  <si>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</si>
  <si>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</si>
  <si>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</si>
  <si>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</si>
  <si>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</si>
  <si>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</si>
  <si>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</si>
  <si>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</si>
  <si>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</si>
  <si>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</si>
  <si>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</si>
  <si>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</si>
  <si>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</si>
  <si>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</si>
  <si>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</si>
  <si>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</si>
  <si>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</si>
  <si>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</si>
  <si>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</si>
  <si>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</si>
  <si>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</si>
  <si>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</si>
  <si>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</si>
  <si>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</si>
  <si>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</si>
  <si>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</si>
  <si>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</si>
  <si>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</si>
  <si>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</si>
  <si>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</si>
  <si>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</si>
  <si>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</si>
  <si>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</si>
  <si>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</si>
  <si>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</si>
  <si>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</si>
  <si>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</si>
  <si>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</si>
  <si>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</si>
  <si>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</si>
  <si>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</si>
  <si>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</si>
  <si>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</si>
  <si>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</si>
  <si>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</si>
  <si>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</si>
  <si>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</si>
  <si>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</si>
  <si>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</si>
  <si>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</si>
  <si>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</si>
  <si>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</si>
  <si>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</si>
  <si>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</si>
  <si>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</si>
  <si>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</si>
  <si>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</si>
  <si>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</si>
  <si>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</si>
  <si>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</si>
  <si>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</si>
  <si>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</si>
  <si>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</si>
  <si>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</si>
  <si>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</si>
  <si>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</si>
  <si>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</si>
  <si>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</si>
  <si>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</si>
  <si>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</si>
  <si>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</si>
  <si>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</si>
  <si>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</si>
  <si>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</si>
  <si>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</si>
  <si>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</si>
  <si>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</si>
  <si>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</si>
  <si>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</si>
  <si>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</si>
  <si>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</si>
  <si>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</si>
  <si>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</si>
  <si>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</si>
  <si>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</si>
  <si>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</si>
  <si>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</si>
  <si>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</si>
  <si>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</si>
  <si>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</si>
  <si>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</si>
  <si>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</si>
  <si>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</si>
  <si>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</si>
  <si>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</si>
  <si>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</si>
  <si>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</si>
  <si>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</si>
  <si>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</si>
  <si>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</si>
  <si>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</si>
  <si>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</si>
  <si>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</si>
  <si>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</si>
  <si>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</si>
  <si>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</si>
  <si>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</si>
  <si>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</si>
  <si>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</si>
  <si>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</si>
  <si>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</si>
  <si>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</si>
  <si>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</si>
  <si>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</si>
  <si>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</si>
  <si>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</si>
  <si>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</si>
  <si>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</si>
  <si>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</si>
  <si>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</si>
  <si>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</si>
  <si>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</si>
  <si>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</si>
  <si>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</si>
  <si>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</si>
  <si>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</si>
  <si>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</si>
  <si>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</si>
  <si>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</si>
  <si>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</si>
  <si>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</si>
  <si>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</si>
  <si>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</si>
  <si>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</si>
  <si>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</si>
  <si>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</si>
  <si>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</si>
  <si>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</si>
  <si>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</si>
  <si>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</si>
  <si>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</si>
  <si>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</si>
  <si>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</si>
  <si>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</si>
  <si>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</si>
  <si>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</si>
  <si>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</si>
  <si>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</si>
  <si>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</si>
  <si>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</si>
  <si>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</si>
  <si>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</si>
  <si>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</si>
  <si>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</si>
  <si>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</si>
  <si>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</si>
  <si>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</si>
  <si>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</si>
  <si>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</si>
  <si>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</si>
  <si>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</si>
  <si>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</si>
  <si>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</si>
  <si>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</si>
  <si>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</si>
  <si>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</si>
  <si>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</si>
  <si>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</si>
  <si>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</si>
  <si>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</si>
  <si>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</si>
  <si>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</si>
  <si>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</si>
  <si>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</si>
  <si>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</si>
  <si>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</si>
  <si>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</si>
  <si>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</si>
  <si>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</si>
  <si>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</si>
  <si>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</si>
  <si>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</si>
  <si>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</si>
  <si>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</si>
  <si>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</si>
  <si>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</si>
  <si>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</si>
  <si>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</si>
  <si>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</si>
  <si>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</si>
  <si>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</si>
  <si>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</si>
  <si>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</si>
  <si>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</si>
  <si>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</si>
  <si>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</si>
  <si>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</si>
  <si>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</si>
  <si>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</si>
  <si>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</si>
  <si>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</si>
  <si>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</si>
  <si>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</si>
  <si>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</si>
  <si>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</si>
  <si>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</si>
  <si>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</si>
  <si>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</si>
  <si>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</si>
  <si>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</si>
  <si>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</si>
  <si>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</si>
  <si>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</si>
  <si>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</si>
  <si>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</si>
  <si>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</si>
  <si>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</si>
  <si>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</si>
  <si>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</si>
  <si>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</si>
  <si>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</si>
  <si>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</si>
  <si>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</si>
  <si>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</si>
  <si>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</si>
  <si>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</si>
  <si>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</si>
  <si>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</si>
  <si>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</si>
  <si>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</si>
  <si>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</si>
  <si>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</si>
  <si>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</si>
  <si>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</si>
  <si>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</si>
  <si>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</si>
  <si>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</si>
  <si>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</si>
  <si>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</si>
  <si>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</si>
  <si>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</si>
  <si>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</si>
  <si>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</si>
  <si>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</si>
  <si>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</si>
  <si>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</si>
  <si>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</si>
  <si>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</si>
  <si>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</si>
  <si>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</si>
  <si>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</si>
  <si>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</si>
  <si>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</si>
  <si>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</si>
  <si>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</si>
  <si>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</si>
  <si>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</si>
  <si>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</si>
  <si>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</si>
  <si>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</si>
  <si>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</si>
  <si>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</si>
  <si>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</si>
  <si>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</si>
  <si>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</si>
  <si>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</si>
  <si>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</si>
  <si>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</si>
  <si>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</si>
  <si>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</si>
  <si>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</si>
  <si>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</si>
  <si>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</si>
  <si>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</si>
  <si>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</si>
  <si>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</si>
  <si>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</si>
  <si>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</si>
  <si>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</si>
  <si>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</si>
  <si>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</si>
  <si>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</si>
  <si>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</si>
  <si>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</si>
  <si>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</si>
  <si>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</si>
  <si>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</si>
  <si>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</si>
  <si>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</si>
  <si>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</si>
  <si>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</si>
  <si>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</si>
  <si>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</si>
  <si>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</si>
  <si>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</si>
  <si>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</si>
  <si>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</si>
  <si>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</si>
  <si>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</si>
  <si>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</si>
  <si>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</si>
  <si>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</si>
  <si>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</si>
  <si>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</si>
  <si>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</si>
  <si>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</si>
  <si>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</si>
  <si>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</si>
  <si>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</si>
  <si>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</si>
  <si>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</si>
  <si>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</si>
  <si>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</si>
  <si>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</si>
  <si>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</si>
  <si>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</si>
  <si>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</si>
  <si>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</si>
  <si>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</si>
  <si>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</si>
  <si>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</si>
  <si>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</si>
  <si>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</si>
  <si>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</si>
  <si>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</si>
  <si>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</si>
  <si>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</si>
  <si>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</si>
  <si>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</si>
  <si>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</si>
  <si>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</si>
  <si>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</si>
  <si>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</si>
  <si>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</si>
  <si>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</si>
  <si>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</si>
  <si>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</si>
  <si>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</si>
  <si>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</si>
  <si>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</si>
  <si>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</si>
  <si>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</si>
  <si>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</si>
  <si>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</si>
  <si>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</si>
  <si>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</si>
  <si>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</si>
  <si>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</si>
  <si>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</si>
  <si>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</si>
  <si>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</si>
  <si>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</si>
  <si>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</si>
  <si>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</si>
  <si>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</si>
  <si>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</si>
  <si>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</si>
  <si>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</si>
  <si>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</si>
  <si>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</si>
  <si>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</si>
  <si>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</si>
  <si>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</si>
  <si>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</si>
  <si>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</si>
  <si>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</si>
  <si>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</si>
  <si>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</si>
  <si>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</si>
  <si>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</si>
  <si>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</si>
  <si>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</si>
  <si>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</si>
  <si>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</si>
  <si>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</si>
  <si>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</si>
  <si>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</si>
  <si>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</si>
  <si>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</si>
  <si>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</si>
  <si>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</si>
  <si>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</si>
  <si>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</si>
  <si>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</si>
  <si>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</si>
  <si>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</si>
  <si>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</si>
  <si>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</si>
  <si>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</si>
  <si>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</si>
  <si>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</si>
  <si>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</si>
  <si>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</si>
  <si>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</si>
  <si>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</si>
  <si>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</si>
  <si>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</si>
  <si>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</si>
  <si>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</si>
  <si>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</si>
  <si>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</si>
  <si>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</si>
  <si>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</si>
  <si>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</si>
  <si>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</si>
  <si>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</si>
  <si>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</si>
  <si>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</si>
  <si>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</si>
  <si>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</si>
  <si>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</si>
  <si>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</si>
  <si>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</si>
  <si>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</si>
  <si>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</si>
  <si>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</si>
  <si>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</si>
  <si>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</si>
  <si>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</si>
  <si>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</si>
  <si>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</si>
  <si>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</si>
  <si>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</si>
  <si>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</si>
  <si>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</si>
  <si>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</si>
  <si>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</si>
  <si>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</si>
  <si>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</si>
  <si>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</si>
  <si>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</si>
  <si>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</si>
  <si>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</si>
  <si>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</si>
  <si>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</si>
  <si>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</si>
  <si>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</si>
  <si>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</si>
  <si>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</si>
  <si>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</si>
  <si>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</si>
  <si>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</si>
  <si>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</si>
  <si>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</si>
  <si>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</si>
  <si>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</si>
  <si>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</si>
  <si>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</si>
  <si>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</si>
  <si>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</si>
  <si>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</si>
  <si>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</si>
  <si>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</si>
  <si>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</si>
  <si>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</si>
  <si>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</si>
  <si>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</si>
  <si>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</si>
  <si>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</si>
  <si>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</si>
  <si>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</si>
  <si>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</si>
  <si>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</si>
  <si>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</si>
  <si>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</si>
  <si>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</si>
  <si>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</si>
  <si>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</si>
  <si>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</si>
  <si>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</si>
  <si>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</si>
  <si>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</si>
  <si>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</si>
  <si>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</si>
  <si>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</si>
  <si>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</si>
  <si>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</si>
  <si>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</si>
  <si>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</si>
  <si>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</si>
  <si>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</si>
  <si>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</si>
  <si>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</si>
  <si>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</si>
  <si>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</si>
  <si>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</si>
  <si>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</si>
  <si>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</si>
  <si>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</si>
  <si>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</si>
  <si>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</si>
  <si>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</si>
  <si>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</si>
  <si>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</si>
  <si>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</si>
  <si>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</si>
  <si>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</si>
  <si>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</si>
  <si>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</si>
  <si>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</si>
  <si>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</si>
  <si>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</si>
  <si>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</si>
  <si>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</si>
  <si>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</si>
  <si>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</si>
  <si>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</si>
  <si>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</si>
  <si>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</si>
  <si>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</si>
  <si>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</si>
  <si>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</si>
  <si>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</si>
  <si>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</si>
  <si>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</si>
  <si>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</si>
  <si>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</si>
  <si>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</si>
  <si>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</si>
  <si>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</si>
  <si>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</si>
  <si>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</si>
  <si>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</si>
  <si>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</si>
  <si>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</si>
  <si>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</si>
  <si>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</si>
  <si>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</si>
  <si>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</si>
  <si>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</si>
  <si>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</si>
  <si>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</si>
  <si>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</si>
  <si>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</si>
  <si>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</si>
  <si>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</si>
  <si>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</si>
  <si>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</si>
  <si>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</si>
  <si>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</si>
  <si>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</si>
  <si>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</si>
  <si>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</si>
  <si>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</si>
  <si>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</si>
  <si>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</si>
  <si>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</si>
  <si>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</si>
  <si>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</si>
  <si>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</si>
  <si>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</si>
  <si>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</si>
  <si>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</si>
  <si>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</si>
  <si>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</si>
  <si>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</si>
  <si>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</si>
  <si>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</si>
  <si>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</si>
  <si>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</si>
  <si>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</si>
  <si>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</si>
  <si>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</si>
  <si>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</si>
  <si>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</si>
  <si>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</si>
  <si>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</si>
  <si>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</si>
  <si>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</si>
  <si>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</si>
  <si>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</si>
  <si>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</si>
  <si>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</si>
  <si>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</si>
  <si>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</si>
  <si>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</si>
  <si>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</si>
  <si>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</si>
  <si>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</si>
  <si>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</si>
  <si>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</si>
  <si>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</si>
  <si>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</si>
  <si>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</si>
  <si>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</si>
  <si>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</si>
  <si>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</si>
  <si>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</si>
  <si>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</si>
  <si>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</si>
  <si>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</si>
  <si>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</si>
  <si>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</si>
  <si>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</si>
  <si>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</si>
  <si>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</si>
  <si>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</si>
  <si>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</si>
  <si>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</si>
  <si>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</si>
  <si>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</si>
  <si>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</si>
  <si>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</si>
  <si>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</si>
  <si>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</si>
  <si>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</si>
  <si>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</si>
  <si>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</si>
  <si>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</si>
  <si>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</si>
  <si>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</si>
  <si>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</si>
  <si>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</si>
  <si>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</si>
  <si>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</si>
  <si>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</si>
  <si>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</si>
  <si>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</si>
  <si>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</si>
  <si>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</si>
  <si>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</si>
  <si>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</si>
  <si>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</si>
  <si>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</si>
  <si>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</si>
  <si>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</si>
  <si>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</si>
  <si>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</si>
  <si>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</si>
  <si>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</si>
  <si>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</si>
  <si>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</si>
  <si>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</si>
  <si>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</si>
  <si>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</si>
  <si>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</si>
  <si>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</si>
  <si>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</si>
  <si>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</si>
  <si>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</si>
  <si>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</si>
  <si>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</si>
  <si>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</si>
  <si>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</si>
  <si>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</si>
  <si>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</si>
  <si>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</si>
  <si>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</si>
  <si>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</si>
  <si>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</si>
  <si>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</si>
  <si>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</si>
  <si>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</si>
  <si>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</si>
  <si>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</si>
  <si>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</si>
  <si>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</si>
  <si>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</si>
  <si>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</si>
  <si>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</si>
  <si>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</si>
  <si>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</si>
  <si>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</si>
  <si>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</si>
  <si>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</si>
  <si>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</si>
  <si>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</si>
  <si>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</si>
  <si>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</si>
  <si>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</si>
  <si>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</si>
  <si>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</si>
  <si>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</si>
  <si>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</si>
  <si>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</si>
  <si>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</si>
  <si>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</si>
  <si>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</si>
  <si>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</si>
  <si>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</si>
  <si>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</si>
  <si>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</si>
  <si>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</si>
  <si>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</si>
  <si>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</si>
  <si>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</si>
  <si>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</si>
  <si>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</si>
  <si>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</si>
  <si>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</si>
  <si>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</si>
  <si>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</si>
  <si>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</si>
  <si>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</si>
  <si>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</si>
  <si>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</si>
  <si>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</si>
  <si>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</si>
  <si>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</si>
  <si>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</si>
  <si>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</si>
  <si>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</si>
  <si>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</si>
  <si>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</si>
  <si>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</si>
  <si>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</si>
  <si>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</si>
  <si>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</si>
  <si>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</si>
  <si>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</si>
  <si>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</si>
  <si>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</si>
  <si>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</si>
  <si>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</si>
  <si>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</si>
  <si>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</si>
  <si>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</si>
  <si>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</si>
  <si>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</si>
  <si>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</si>
  <si>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</si>
  <si>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</si>
  <si>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</si>
  <si>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</si>
  <si>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</si>
  <si>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</si>
  <si>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</si>
  <si>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</si>
  <si>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</si>
  <si>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</si>
  <si>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</si>
  <si>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</si>
  <si>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</si>
  <si>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</si>
  <si>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</si>
  <si>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</si>
  <si>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</si>
  <si>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</si>
  <si>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</si>
  <si>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</si>
  <si>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</si>
  <si>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</si>
  <si>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</si>
  <si>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</si>
  <si>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</si>
  <si>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</si>
  <si>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</si>
  <si>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</si>
  <si>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</si>
  <si>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</si>
  <si>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</si>
  <si>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</si>
  <si>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</si>
  <si>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</si>
  <si>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</si>
  <si>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</si>
  <si>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</si>
  <si>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</si>
  <si>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</si>
  <si>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</si>
  <si>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</si>
  <si>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</si>
  <si>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</si>
  <si>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</si>
  <si>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</si>
  <si>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</si>
  <si>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</si>
  <si>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</si>
  <si>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</si>
  <si>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</si>
  <si>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</si>
  <si>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</si>
  <si>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</si>
  <si>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</si>
  <si>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</si>
  <si>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</si>
  <si>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</si>
  <si>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</si>
  <si>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</si>
  <si>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</si>
  <si>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</si>
  <si>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</si>
  <si>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</si>
  <si>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</si>
  <si>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</si>
  <si>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</si>
  <si>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</si>
  <si>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</si>
  <si>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</si>
  <si>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</si>
  <si>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</si>
  <si>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</si>
  <si>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</si>
  <si>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</si>
  <si>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</si>
  <si>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</si>
  <si>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</si>
  <si>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</si>
  <si>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</si>
  <si>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</si>
  <si>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</si>
  <si>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</si>
  <si>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</si>
  <si>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</si>
  <si>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</si>
  <si>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</si>
  <si>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</si>
  <si>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</si>
  <si>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</si>
  <si>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</si>
  <si>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</si>
  <si>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</si>
  <si>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</si>
  <si>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</si>
  <si>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</si>
  <si>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</si>
  <si>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</si>
  <si>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</si>
  <si>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</si>
  <si>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</si>
  <si>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</si>
  <si>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</si>
  <si>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</si>
  <si>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</si>
  <si>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</si>
  <si>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</si>
  <si>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</si>
  <si>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</si>
  <si>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</si>
  <si>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</si>
  <si>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</si>
  <si>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</si>
  <si>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</si>
  <si>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</si>
  <si>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</si>
  <si>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</si>
  <si>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</si>
  <si>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</si>
  <si>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</si>
  <si>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</si>
  <si>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</si>
  <si>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</si>
  <si>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</si>
  <si>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</si>
  <si>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</si>
  <si>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</si>
  <si>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</si>
  <si>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</si>
  <si>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</si>
  <si>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</si>
  <si>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</si>
  <si>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</si>
  <si>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</si>
  <si>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</si>
  <si>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</si>
  <si>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</si>
  <si>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</si>
  <si>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</si>
  <si>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</si>
  <si>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</si>
  <si>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</si>
  <si>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</si>
  <si>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</si>
  <si>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</si>
  <si>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</si>
  <si>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</si>
  <si>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</si>
  <si>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</si>
  <si>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</si>
  <si>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</si>
  <si>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</si>
  <si>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</si>
  <si>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</si>
  <si>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</si>
  <si>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</si>
  <si>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</si>
  <si>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</si>
  <si>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</si>
  <si>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</si>
  <si>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</si>
  <si>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</si>
  <si>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</si>
  <si>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</si>
  <si>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</si>
  <si>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</si>
  <si>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</si>
  <si>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</si>
  <si>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</si>
  <si>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</si>
  <si>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</si>
  <si>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</si>
  <si>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</si>
  <si>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</si>
  <si>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</si>
  <si>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</si>
  <si>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</si>
  <si>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</si>
  <si>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</si>
  <si>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</si>
  <si>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</si>
  <si>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</si>
  <si>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</si>
  <si>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</si>
  <si>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</si>
  <si>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</si>
  <si>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</si>
  <si>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</si>
  <si>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</si>
  <si>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</si>
  <si>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</si>
  <si>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</si>
  <si>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</si>
  <si>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</si>
  <si>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</si>
  <si>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</si>
  <si>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</si>
  <si>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</si>
  <si>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</si>
  <si>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</si>
  <si>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</si>
  <si>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</si>
  <si>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</si>
  <si>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</si>
  <si>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</si>
  <si>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</si>
  <si>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</si>
  <si>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</si>
  <si>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</si>
  <si>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</si>
  <si>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</si>
  <si>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</si>
  <si>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</si>
  <si>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</si>
  <si>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</si>
  <si>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</si>
  <si>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</si>
  <si>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</si>
  <si>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</si>
  <si>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</si>
  <si>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</si>
  <si>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</si>
  <si>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</si>
  <si>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</si>
  <si>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</si>
  <si>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</si>
  <si>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</si>
  <si>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</si>
  <si>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</si>
  <si>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</si>
  <si>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</si>
  <si>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</si>
  <si>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</si>
  <si>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</si>
  <si>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</si>
  <si>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</si>
  <si>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</si>
  <si>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</si>
  <si>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</si>
  <si>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</si>
  <si>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</si>
  <si>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</si>
  <si>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</si>
  <si>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</si>
  <si>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</si>
  <si>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</si>
  <si>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</si>
  <si>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</si>
  <si>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</si>
  <si>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</si>
  <si>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</si>
  <si>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</si>
  <si>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</si>
  <si>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</si>
  <si>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</si>
  <si>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</si>
  <si>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</si>
  <si>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</si>
  <si>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</si>
  <si>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</si>
  <si>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</si>
  <si>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</si>
  <si>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</si>
  <si>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</si>
  <si>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</si>
  <si>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</si>
  <si>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</si>
  <si>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</si>
  <si>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</si>
  <si>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</si>
  <si>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</si>
  <si>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</si>
  <si>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</si>
  <si>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</si>
  <si>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</si>
  <si>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</si>
  <si>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</si>
  <si>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</si>
  <si>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</si>
  <si>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</si>
  <si>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</si>
  <si>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</si>
  <si>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</si>
  <si>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</si>
  <si>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</si>
  <si>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</si>
  <si>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</si>
  <si>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</si>
  <si>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</si>
  <si>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</si>
  <si>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</si>
  <si>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</si>
  <si>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</si>
  <si>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</si>
  <si>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</si>
  <si>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</si>
  <si>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</si>
  <si>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</si>
  <si>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</si>
  <si>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</si>
  <si>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</si>
  <si>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</si>
  <si>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</si>
  <si>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</si>
  <si>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</si>
  <si>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</si>
  <si>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</si>
  <si>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</si>
  <si>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</si>
  <si>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</si>
  <si>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</si>
  <si>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</si>
  <si>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</si>
  <si>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</si>
  <si>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</si>
  <si>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</si>
  <si>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</si>
  <si>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</si>
  <si>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</si>
  <si>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</si>
  <si>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</si>
  <si>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</si>
  <si>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</si>
  <si>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</si>
  <si>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</si>
  <si>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</si>
  <si>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</si>
  <si>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</si>
  <si>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</si>
  <si>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</si>
  <si>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</si>
  <si>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</si>
  <si>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</si>
  <si>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</si>
  <si>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</si>
  <si>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</si>
  <si>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</si>
  <si>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</si>
  <si>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</si>
  <si>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</si>
  <si>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</si>
  <si>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</si>
  <si>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</si>
  <si>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</si>
  <si>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</si>
  <si>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</si>
  <si>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</si>
  <si>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</si>
  <si>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</si>
  <si>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</si>
  <si>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</si>
  <si>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</si>
  <si>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</si>
  <si>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</si>
  <si>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</si>
  <si>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</si>
  <si>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</si>
  <si>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</si>
  <si>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</si>
  <si>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</si>
  <si>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</si>
  <si>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</si>
  <si>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</si>
  <si>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</si>
  <si>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</si>
  <si>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</si>
  <si>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</si>
  <si>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</si>
  <si>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</si>
  <si>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</si>
  <si>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</si>
  <si>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</si>
  <si>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</si>
  <si>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</si>
  <si>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</si>
  <si>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</si>
  <si>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</si>
  <si>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</si>
  <si>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</si>
  <si>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</si>
  <si>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</si>
  <si>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</si>
  <si>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</si>
  <si>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</si>
  <si>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</si>
  <si>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</si>
  <si>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</si>
  <si>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</si>
  <si>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</si>
  <si>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</si>
  <si>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</si>
  <si>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</si>
  <si>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</si>
  <si>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</si>
  <si>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</si>
  <si>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</si>
  <si>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</si>
  <si>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</si>
  <si>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</si>
  <si>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</si>
  <si>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</si>
  <si>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</si>
  <si>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</si>
  <si>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</si>
  <si>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</si>
  <si>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</si>
  <si>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</si>
  <si>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</si>
  <si>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</si>
  <si>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</si>
  <si>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</si>
  <si>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</si>
  <si>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</si>
  <si>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</si>
  <si>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</si>
  <si>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</si>
  <si>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</si>
  <si>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</si>
  <si>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</si>
  <si>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</si>
  <si>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</si>
  <si>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</si>
  <si>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</si>
  <si>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</si>
  <si>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</si>
  <si>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</si>
  <si>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</si>
  <si>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</si>
  <si>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</si>
  <si>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</si>
  <si>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</si>
  <si>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</si>
  <si>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</si>
  <si>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</si>
  <si>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</si>
  <si>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</si>
  <si>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</si>
  <si>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</si>
  <si>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</si>
  <si>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</si>
  <si>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</si>
  <si>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</si>
  <si>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</si>
  <si>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</si>
  <si>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</si>
  <si>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</si>
  <si>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</si>
  <si>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</si>
  <si>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</si>
  <si>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</si>
  <si>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</si>
  <si>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</si>
  <si>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</si>
  <si>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</si>
  <si>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</si>
  <si>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</si>
  <si>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</si>
  <si>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</si>
  <si>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</si>
  <si>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</si>
  <si>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</si>
  <si>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</si>
  <si>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</si>
  <si>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</si>
  <si>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</si>
  <si>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</si>
  <si>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</si>
  <si>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</si>
  <si>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</si>
  <si>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</si>
  <si>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</si>
  <si>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</si>
  <si>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</si>
  <si>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</si>
  <si>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</si>
  <si>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</si>
  <si>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</si>
  <si>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</si>
  <si>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</si>
  <si>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</si>
  <si>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</si>
  <si>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</si>
  <si>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</si>
  <si>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</si>
  <si>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</si>
  <si>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</si>
  <si>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</si>
  <si>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</si>
  <si>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</si>
  <si>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</si>
  <si>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</si>
  <si>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</si>
  <si>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</si>
  <si>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</si>
  <si>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</si>
  <si>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</si>
  <si>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</si>
  <si>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</si>
  <si>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</si>
  <si>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</si>
  <si>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</si>
  <si>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</si>
  <si>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</si>
  <si>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</si>
  <si>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</si>
  <si>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</si>
  <si>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</si>
  <si>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</si>
  <si>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</si>
  <si>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</si>
  <si>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</si>
  <si>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</si>
  <si>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</si>
  <si>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</si>
  <si>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</si>
  <si>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</si>
  <si>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</si>
  <si>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</si>
  <si>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</si>
  <si>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</si>
  <si>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</si>
  <si>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</si>
  <si>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</si>
  <si>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</si>
  <si>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</si>
  <si>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</si>
  <si>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</si>
  <si>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</si>
  <si>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</si>
  <si>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</si>
  <si>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</si>
  <si>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</si>
  <si>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</si>
  <si>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</si>
  <si>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</si>
  <si>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</si>
  <si>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</si>
  <si>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</si>
  <si>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</si>
  <si>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</si>
  <si>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</si>
  <si>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</si>
  <si>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</si>
  <si>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</si>
  <si>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</si>
  <si>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</si>
  <si>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</si>
  <si>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</si>
  <si>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</si>
  <si>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</si>
  <si>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</si>
  <si>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</si>
  <si>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</si>
  <si>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</si>
  <si>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</si>
  <si>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</si>
  <si>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</si>
  <si>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</si>
  <si>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</si>
  <si>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</si>
  <si>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</si>
  <si>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</si>
  <si>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</si>
  <si>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</si>
  <si>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</si>
  <si>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</si>
  <si>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</si>
  <si>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</si>
  <si>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</si>
  <si>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</si>
  <si>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</si>
  <si>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</si>
  <si>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</si>
  <si>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</si>
  <si>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</si>
  <si>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</si>
  <si>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</si>
  <si>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</si>
  <si>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</si>
  <si>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</si>
  <si>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</si>
  <si>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</si>
  <si>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</si>
  <si>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</si>
  <si>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</si>
  <si>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</si>
  <si>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</si>
  <si>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</si>
  <si>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</si>
  <si>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</si>
  <si>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</si>
  <si>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</si>
  <si>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</si>
  <si>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</si>
  <si>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</si>
  <si>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</si>
  <si>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</si>
  <si>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</si>
  <si>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</si>
  <si>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</si>
  <si>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</si>
  <si>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</si>
  <si>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</si>
  <si>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</si>
  <si>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</si>
  <si>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</si>
  <si>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</si>
  <si>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</si>
  <si>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</si>
  <si>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</si>
  <si>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</si>
  <si>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</si>
  <si>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</si>
  <si>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</si>
  <si>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</si>
  <si>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</si>
  <si>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</si>
  <si>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</si>
  <si>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</si>
  <si>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</si>
  <si>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</si>
  <si>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</si>
  <si>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</si>
  <si>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</si>
  <si>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</si>
  <si>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</si>
  <si>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</si>
  <si>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</si>
  <si>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</si>
  <si>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</si>
  <si>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</si>
  <si>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</si>
  <si>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</si>
  <si>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</si>
  <si>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</si>
  <si>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</si>
  <si>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</si>
  <si>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</si>
  <si>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</si>
  <si>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</si>
  <si>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</si>
  <si>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</si>
  <si>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</si>
  <si>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</si>
  <si>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</si>
  <si>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</si>
  <si>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</si>
  <si>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</si>
  <si>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</si>
  <si>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</si>
  <si>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</si>
  <si>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</si>
  <si>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</si>
  <si>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</si>
  <si>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</si>
  <si>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</si>
  <si>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</si>
  <si>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</si>
  <si>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</si>
  <si>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</si>
  <si>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</si>
  <si>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</si>
  <si>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</si>
  <si>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</si>
  <si>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</si>
  <si>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</si>
  <si>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</si>
  <si>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</si>
  <si>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</si>
  <si>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</si>
  <si>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</si>
  <si>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</si>
  <si>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</si>
  <si>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</si>
  <si>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</si>
  <si>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</si>
  <si>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</si>
  <si>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</si>
  <si>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</si>
  <si>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</si>
  <si>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</si>
  <si>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</si>
  <si>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</si>
  <si>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</si>
  <si>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</si>
  <si>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</si>
  <si>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</si>
  <si>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</si>
  <si>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</si>
  <si>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</si>
  <si>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</si>
  <si>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</si>
  <si>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</si>
  <si>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</si>
  <si>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</si>
  <si>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</si>
  <si>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</si>
  <si>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</si>
  <si>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</si>
  <si>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</si>
  <si>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</si>
  <si>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</si>
  <si>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</si>
  <si>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</si>
  <si>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</si>
  <si>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</si>
  <si>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</si>
  <si>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</si>
  <si>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</si>
  <si>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</si>
  <si>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</si>
  <si>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</si>
  <si>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</si>
  <si>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</si>
  <si>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</si>
  <si>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</si>
  <si>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</si>
  <si>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</si>
  <si>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</si>
  <si>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</si>
  <si>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</si>
  <si>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</si>
  <si>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</si>
  <si>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</si>
  <si>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</si>
  <si>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</si>
  <si>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</si>
  <si>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</si>
  <si>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</si>
  <si>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</si>
  <si>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</si>
  <si>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</si>
  <si>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</si>
  <si>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</si>
  <si>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</si>
  <si>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</si>
  <si>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</si>
  <si>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</si>
  <si>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</si>
  <si>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</si>
  <si>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</si>
  <si>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</si>
  <si>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</si>
  <si>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</si>
  <si>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</si>
  <si>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</si>
  <si>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</si>
  <si>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</si>
  <si>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</si>
  <si>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</si>
  <si>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</si>
  <si>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</si>
  <si>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</si>
  <si>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</si>
  <si>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</si>
  <si>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</si>
  <si>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</si>
  <si>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</si>
  <si>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</si>
  <si>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</si>
  <si>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</si>
  <si>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</si>
  <si>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</si>
  <si>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</si>
  <si>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</si>
  <si>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</si>
  <si>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</si>
  <si>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</si>
  <si>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</si>
  <si>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</si>
  <si>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</si>
  <si>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</si>
  <si>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</si>
  <si>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</si>
  <si>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</si>
  <si>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</si>
  <si>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</si>
  <si>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</si>
  <si>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</si>
  <si>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</si>
  <si>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</si>
  <si>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</si>
  <si>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</si>
  <si>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</si>
  <si>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</si>
  <si>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</si>
  <si>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</si>
  <si>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</si>
  <si>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</si>
  <si>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</si>
  <si>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</si>
  <si>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</si>
  <si>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</si>
  <si>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</si>
  <si>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</si>
  <si>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</si>
  <si>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</si>
  <si>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</si>
  <si>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</si>
  <si>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</si>
  <si>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</si>
  <si>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</si>
  <si>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</si>
  <si>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</si>
  <si>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</si>
  <si>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</si>
  <si>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</si>
  <si>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</si>
  <si>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</si>
  <si>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</si>
  <si>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</si>
  <si>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</si>
  <si>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</si>
  <si>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</si>
  <si>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</si>
  <si>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</si>
  <si>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</si>
  <si>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</si>
  <si>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</si>
  <si>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</si>
  <si>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</si>
  <si>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</si>
  <si>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</si>
  <si>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</si>
  <si>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</si>
  <si>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</si>
  <si>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</si>
  <si>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</si>
  <si>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</si>
  <si>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</si>
  <si>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</si>
  <si>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</si>
  <si>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</si>
  <si>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</si>
  <si>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</si>
  <si>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</si>
  <si>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</si>
  <si>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</si>
  <si>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</si>
  <si>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</si>
  <si>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</si>
  <si>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</si>
  <si>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</si>
  <si>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</si>
  <si>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</si>
  <si>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</si>
  <si>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</si>
  <si>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</si>
  <si>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</si>
  <si>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</si>
  <si>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</si>
  <si>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</si>
  <si>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</si>
  <si>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</si>
  <si>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</si>
  <si>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</si>
  <si>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</si>
  <si>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</si>
  <si>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</si>
  <si>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</si>
  <si>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</si>
  <si>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</si>
  <si>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</si>
  <si>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</si>
  <si>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</si>
  <si>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</si>
  <si>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</si>
  <si>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</si>
  <si>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</si>
  <si>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</si>
  <si>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</si>
  <si>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</si>
  <si>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</si>
  <si>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</si>
  <si>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</si>
  <si>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</si>
  <si>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</si>
  <si>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</si>
  <si>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</si>
  <si>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</si>
  <si>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</si>
  <si>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</si>
  <si>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</si>
  <si>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</si>
  <si>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</si>
  <si>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</si>
  <si>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</si>
  <si>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</si>
  <si>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</si>
  <si>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</si>
  <si>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</si>
  <si>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</si>
  <si>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</si>
  <si>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</si>
  <si>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</si>
  <si>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</si>
  <si>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</si>
  <si>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</si>
  <si>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</si>
  <si>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</si>
  <si>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</si>
  <si>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</si>
  <si>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</si>
  <si>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</si>
  <si>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</si>
  <si>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</si>
  <si>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</si>
  <si>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</si>
  <si>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</si>
  <si>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</si>
  <si>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</si>
  <si>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</si>
  <si>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</si>
  <si>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</si>
  <si>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</si>
  <si>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</si>
  <si>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</si>
  <si>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</si>
  <si>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</si>
  <si>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</si>
  <si>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</si>
  <si>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</si>
  <si>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</si>
  <si>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</si>
  <si>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</si>
  <si>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</si>
  <si>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</si>
  <si>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</si>
  <si>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</si>
  <si>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</si>
  <si>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</si>
  <si>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</si>
  <si>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</si>
  <si>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</si>
  <si>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</si>
  <si>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</si>
  <si>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</si>
  <si>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</si>
  <si>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</si>
  <si>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</si>
  <si>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</si>
  <si>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</si>
  <si>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</si>
  <si>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</si>
  <si>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</si>
  <si>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</si>
  <si>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</si>
  <si>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</si>
  <si>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</si>
  <si>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</si>
  <si>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</si>
  <si>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</si>
  <si>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</si>
  <si>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</si>
  <si>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</si>
  <si>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</si>
  <si>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</si>
  <si>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</si>
  <si>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</si>
  <si>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</si>
  <si>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</si>
  <si>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</si>
  <si>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</si>
  <si>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</si>
  <si>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</si>
  <si>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</si>
  <si>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</si>
  <si>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</si>
  <si>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</si>
  <si>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</si>
  <si>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</si>
  <si>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</si>
  <si>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</si>
  <si>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</si>
  <si>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</si>
  <si>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</si>
  <si>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</si>
  <si>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</si>
  <si>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</si>
  <si>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</si>
  <si>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</si>
  <si>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</si>
  <si>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</si>
  <si>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</si>
  <si>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</si>
  <si>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</si>
  <si>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</si>
  <si>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</si>
  <si>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</si>
  <si>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</si>
  <si>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</si>
  <si>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</si>
  <si>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</si>
  <si>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</si>
  <si>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</si>
  <si>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</si>
  <si>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</si>
  <si>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</si>
  <si>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</si>
  <si>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</si>
  <si>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</si>
  <si>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</si>
  <si>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</si>
  <si>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</si>
  <si>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</si>
  <si>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</si>
  <si>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</si>
  <si>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</si>
  <si>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</si>
  <si>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</si>
  <si>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</si>
  <si>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</si>
  <si>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</si>
  <si>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</si>
  <si>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</si>
  <si>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</si>
  <si>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</si>
  <si>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</si>
  <si>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</si>
  <si>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</si>
  <si>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</si>
  <si>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</si>
  <si>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</si>
  <si>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</si>
  <si>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</si>
  <si>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</si>
  <si>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</si>
  <si>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</si>
  <si>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</si>
  <si>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</si>
  <si>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</si>
  <si>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</si>
  <si>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</si>
  <si>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</si>
  <si>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</si>
  <si>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</si>
  <si>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</si>
  <si>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</si>
  <si>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</si>
  <si>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</si>
  <si>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</si>
  <si>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</si>
  <si>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</si>
  <si>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</si>
  <si>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</si>
  <si>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</si>
  <si>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</si>
  <si>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</si>
  <si>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</si>
  <si>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</si>
  <si>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</si>
  <si>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</si>
  <si>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</si>
  <si>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</si>
  <si>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</si>
  <si>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</si>
  <si>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</si>
  <si>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</si>
  <si>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</si>
  <si>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</si>
  <si>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</si>
  <si>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</si>
  <si>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</si>
  <si>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</si>
  <si>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</si>
  <si>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</si>
  <si>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</si>
  <si>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</si>
  <si>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</si>
  <si>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</si>
  <si>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</si>
  <si>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</si>
  <si>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</si>
  <si>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</si>
  <si>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</si>
  <si>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</si>
  <si>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</si>
  <si>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</si>
  <si>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</si>
  <si>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</si>
  <si>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</si>
  <si>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</si>
  <si>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</si>
  <si>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</si>
  <si>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</si>
  <si>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</si>
  <si>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</si>
  <si>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</si>
  <si>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</si>
  <si>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</si>
  <si>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</si>
  <si>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</si>
  <si>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</si>
  <si>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</si>
  <si>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</si>
  <si>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</si>
  <si>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</si>
  <si>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</si>
  <si>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</si>
  <si>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</si>
  <si>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</si>
  <si>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</si>
  <si>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</si>
  <si>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</si>
  <si>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</si>
  <si>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</si>
  <si>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</si>
  <si>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</si>
  <si>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</si>
  <si>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</si>
  <si>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</si>
  <si>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</si>
  <si>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</si>
  <si>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</si>
  <si>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</si>
  <si>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</si>
  <si>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</si>
  <si>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</si>
  <si>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</si>
  <si>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</si>
  <si>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</si>
  <si>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</si>
  <si>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</si>
  <si>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</si>
  <si>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</si>
  <si>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</si>
  <si>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</si>
  <si>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</si>
  <si>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</si>
  <si>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</si>
  <si>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</si>
  <si>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</si>
  <si>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</si>
  <si>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</si>
  <si>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</si>
  <si>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</si>
  <si>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</si>
  <si>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</si>
  <si>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</si>
  <si>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</si>
  <si>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</si>
  <si>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</si>
  <si>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</si>
  <si>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</si>
  <si>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</si>
  <si>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</si>
  <si>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</si>
  <si>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</si>
  <si>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</si>
  <si>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</si>
  <si>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</si>
  <si>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</si>
  <si>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</si>
  <si>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</si>
  <si>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</si>
  <si>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</si>
  <si>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</si>
  <si>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</si>
  <si>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</si>
  <si>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</si>
  <si>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</si>
  <si>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</si>
  <si>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</si>
  <si>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</si>
  <si>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</si>
  <si>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</si>
  <si>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</si>
  <si>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</si>
  <si>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</si>
  <si>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</si>
  <si>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</si>
  <si>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</si>
  <si>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</si>
  <si>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</si>
  <si>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</si>
  <si>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</si>
  <si>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</si>
  <si>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</si>
  <si>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</si>
  <si>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</si>
  <si>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</si>
  <si>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</si>
  <si>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</si>
  <si>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</si>
  <si>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</si>
  <si>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</si>
  <si>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</si>
  <si>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</si>
  <si>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</si>
  <si>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</si>
  <si>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</si>
  <si>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</si>
  <si>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</si>
  <si>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</si>
  <si>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</si>
  <si>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</si>
  <si>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</si>
  <si>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</si>
  <si>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</si>
  <si>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</si>
  <si>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</si>
  <si>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</si>
  <si>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</si>
  <si>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</si>
  <si>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</si>
  <si>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</si>
  <si>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</si>
  <si>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</si>
  <si>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</si>
  <si>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</si>
  <si>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</si>
  <si>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</si>
  <si>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</si>
  <si>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</si>
  <si>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</si>
  <si>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</si>
  <si>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</si>
  <si>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</si>
  <si>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</si>
  <si>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</si>
  <si>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</si>
  <si>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</si>
  <si>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</si>
  <si>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</si>
  <si>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</si>
  <si>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</si>
  <si>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</si>
  <si>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</si>
  <si>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</si>
  <si>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</si>
  <si>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</si>
  <si>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</si>
  <si>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</si>
  <si>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</si>
  <si>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</si>
  <si>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</si>
  <si>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</si>
  <si>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</si>
  <si>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</si>
  <si>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</si>
  <si>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</si>
  <si>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</si>
  <si>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</si>
  <si>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</si>
  <si>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</si>
  <si>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</si>
  <si>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</si>
  <si>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</si>
  <si>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</si>
  <si>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</si>
  <si>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</si>
  <si>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</si>
  <si>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</si>
  <si>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</si>
  <si>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</si>
  <si>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</si>
  <si>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</si>
  <si>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</si>
  <si>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</si>
  <si>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</si>
  <si>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</si>
  <si>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</si>
  <si>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</si>
  <si>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</si>
  <si>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</si>
  <si>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</si>
  <si>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</si>
  <si>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</si>
  <si>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</si>
  <si>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</si>
  <si>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</si>
  <si>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</si>
  <si>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</si>
  <si>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</si>
  <si>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</si>
  <si>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</si>
  <si>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</si>
  <si>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</si>
  <si>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</si>
  <si>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</si>
  <si>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</si>
  <si>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</si>
  <si>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</si>
  <si>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</si>
  <si>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</si>
  <si>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</si>
  <si>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</si>
  <si>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</si>
  <si>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</si>
  <si>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</si>
  <si>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</si>
  <si>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</si>
  <si>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</si>
  <si>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</si>
  <si>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</si>
  <si>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</si>
  <si>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</si>
  <si>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</si>
  <si>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</si>
  <si>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</si>
  <si>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</si>
  <si>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</si>
  <si>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</si>
  <si>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</si>
  <si>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</si>
  <si>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</si>
  <si>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</si>
  <si>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</si>
  <si>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</si>
  <si>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</si>
  <si>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</si>
  <si>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</si>
  <si>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</si>
  <si>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</si>
  <si>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</si>
  <si>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</si>
  <si>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</si>
  <si>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</si>
  <si>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</si>
  <si>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</si>
  <si>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</si>
  <si>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</si>
  <si>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</si>
  <si>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</si>
  <si>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</si>
  <si>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</si>
  <si>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</si>
  <si>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</si>
  <si>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</si>
  <si>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</si>
  <si>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</si>
  <si>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</si>
  <si>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</si>
  <si>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</si>
  <si>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</si>
  <si>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</si>
  <si>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</si>
  <si>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</si>
  <si>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</si>
  <si>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</si>
  <si>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</si>
  <si>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</si>
  <si>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</si>
  <si>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</si>
  <si>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</si>
  <si>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</si>
  <si>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</si>
  <si>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</si>
  <si>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</si>
  <si>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</si>
  <si>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</si>
  <si>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</si>
  <si>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</si>
  <si>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</si>
  <si>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</si>
  <si>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</si>
  <si>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</si>
  <si>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</si>
  <si>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</si>
  <si>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</si>
  <si>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</si>
  <si>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</si>
  <si>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</si>
  <si>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</si>
  <si>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</si>
  <si>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</si>
  <si>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</si>
  <si>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</si>
  <si>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</si>
  <si>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</si>
  <si>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</si>
  <si>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</si>
  <si>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</si>
  <si>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</si>
  <si>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</si>
  <si>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</si>
  <si>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</si>
  <si>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</si>
  <si>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</si>
  <si>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</si>
  <si>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</si>
  <si>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</si>
  <si>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</si>
  <si>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</si>
  <si>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</si>
  <si>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</si>
  <si>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</si>
  <si>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</si>
  <si>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</si>
  <si>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</si>
  <si>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</si>
  <si>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</si>
  <si>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</si>
  <si>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</si>
  <si>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</si>
  <si>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</si>
  <si>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</si>
  <si>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</si>
  <si>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</si>
  <si>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</si>
  <si>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</si>
  <si>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</si>
  <si>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</si>
  <si>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</si>
  <si>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</si>
  <si>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</si>
  <si>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</si>
  <si>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</si>
  <si>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</si>
  <si>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</si>
  <si>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</si>
  <si>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</si>
  <si>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</si>
  <si>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</si>
  <si>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</si>
  <si>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</si>
  <si>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</si>
  <si>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</si>
  <si>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</si>
  <si>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</si>
  <si>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</si>
  <si>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</si>
  <si>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</si>
  <si>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</si>
  <si>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</si>
  <si>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</si>
  <si>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</si>
  <si>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</si>
  <si>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</si>
  <si>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</si>
  <si>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</si>
  <si>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</si>
  <si>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</si>
  <si>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</si>
  <si>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</si>
  <si>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</si>
  <si>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</si>
  <si>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</si>
  <si>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</si>
  <si>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</si>
  <si>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</si>
  <si>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</si>
  <si>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</si>
  <si>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</si>
  <si>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</si>
  <si>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</si>
  <si>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</si>
  <si>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</si>
  <si>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</si>
  <si>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</si>
  <si>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</si>
  <si>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</si>
  <si>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</si>
  <si>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</si>
  <si>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</si>
  <si>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</si>
  <si>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</si>
  <si>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</si>
  <si>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</si>
  <si>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</si>
  <si>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</si>
  <si>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</si>
  <si>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</si>
  <si>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</si>
  <si>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</si>
  <si>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</si>
  <si>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</si>
  <si>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</si>
  <si>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</si>
  <si>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</si>
  <si>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</si>
  <si>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</si>
  <si>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</si>
  <si>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</si>
  <si>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</si>
  <si>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</si>
  <si>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</si>
  <si>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</si>
  <si>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</si>
  <si>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</si>
  <si>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</si>
  <si>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</si>
  <si>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</si>
  <si>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</si>
  <si>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</si>
  <si>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</si>
  <si>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</si>
  <si>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</si>
  <si>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</si>
  <si>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</si>
  <si>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</si>
  <si>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</si>
  <si>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</si>
  <si>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</si>
  <si>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</si>
  <si>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</si>
  <si>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</si>
  <si>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</si>
  <si>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</si>
  <si>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</si>
  <si>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</si>
  <si>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</si>
  <si>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</si>
  <si>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</si>
  <si>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</si>
  <si>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</si>
  <si>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</si>
  <si>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</si>
  <si>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</si>
  <si>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</si>
  <si>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</si>
  <si>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</si>
  <si>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</si>
  <si>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</si>
  <si>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</si>
  <si>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</si>
  <si>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</si>
  <si>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</si>
  <si>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</si>
  <si>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</si>
  <si>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</si>
  <si>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</si>
  <si>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</si>
  <si>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</si>
  <si>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</si>
  <si>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</si>
  <si>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</si>
  <si>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</si>
  <si>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</si>
  <si>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</si>
  <si>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</si>
  <si>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</si>
  <si>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</si>
  <si>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</si>
  <si>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</si>
  <si>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</si>
  <si>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</si>
  <si>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</si>
  <si>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</si>
  <si>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</si>
  <si>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</si>
  <si>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</si>
  <si>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</si>
  <si>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</si>
  <si>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</si>
  <si>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</si>
  <si>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</si>
  <si>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</si>
  <si>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</si>
  <si>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</si>
  <si>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</si>
  <si>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</si>
  <si>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</si>
  <si>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</si>
  <si>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</si>
  <si>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</si>
  <si>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</si>
  <si>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</si>
  <si>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</si>
  <si>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</si>
  <si>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</si>
  <si>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</si>
  <si>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</si>
  <si>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</si>
  <si>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</si>
  <si>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</si>
  <si>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</si>
  <si>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</si>
  <si>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</si>
  <si>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</si>
  <si>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</si>
  <si>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</si>
  <si>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</si>
  <si>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</si>
  <si>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</si>
  <si>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</si>
  <si>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</si>
  <si>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</si>
  <si>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</si>
  <si>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</si>
  <si>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</si>
  <si>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</si>
  <si>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</si>
  <si>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</si>
  <si>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</si>
  <si>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</si>
  <si>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</si>
  <si>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</si>
  <si>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</si>
  <si>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</si>
  <si>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</si>
  <si>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</si>
  <si>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</si>
  <si>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</si>
  <si>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</si>
  <si>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</si>
  <si>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</si>
  <si>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</si>
  <si>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</si>
  <si>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</si>
  <si>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</si>
  <si>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</si>
  <si>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</si>
  <si>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</si>
  <si>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</si>
  <si>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</si>
  <si>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</si>
  <si>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</si>
  <si>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</si>
  <si>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</si>
  <si>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</si>
  <si>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</si>
  <si>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</si>
  <si>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</si>
  <si>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</si>
  <si>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</si>
  <si>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</si>
  <si>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</si>
  <si>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</si>
  <si>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</si>
  <si>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</si>
  <si>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</si>
  <si>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</si>
  <si>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</si>
  <si>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</si>
  <si>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</si>
  <si>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</si>
  <si>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</si>
  <si>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</si>
  <si>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</si>
  <si>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</si>
  <si>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</si>
  <si>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</si>
  <si>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</si>
  <si>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</si>
  <si>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</si>
  <si>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</si>
  <si>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</si>
  <si>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</si>
  <si>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</si>
  <si>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</si>
  <si>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</si>
  <si>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</si>
  <si>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</si>
  <si>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</si>
  <si>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</si>
  <si>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</si>
  <si>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</si>
  <si>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</si>
  <si>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</si>
  <si>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</si>
  <si>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</si>
  <si>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</si>
  <si>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</si>
  <si>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</si>
  <si>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</si>
  <si>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</si>
  <si>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</si>
  <si>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</si>
  <si>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</si>
  <si>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</si>
  <si>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</si>
  <si>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</si>
  <si>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</si>
  <si>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</si>
  <si>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</si>
  <si>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</si>
  <si>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</si>
  <si>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</si>
  <si>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</si>
  <si>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</si>
  <si>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</si>
  <si>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</si>
  <si>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</si>
  <si>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</si>
  <si>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</si>
  <si>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</si>
  <si>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</si>
  <si>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</si>
  <si>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</si>
  <si>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</si>
  <si>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</si>
  <si>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</si>
  <si>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</si>
  <si>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</si>
  <si>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</si>
  <si>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</si>
  <si>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</si>
  <si>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</si>
  <si>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</si>
  <si>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</si>
  <si>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</si>
  <si>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</si>
  <si>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</si>
  <si>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</si>
  <si>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</si>
  <si>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</si>
  <si>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</si>
  <si>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</si>
  <si>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</si>
  <si>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</si>
  <si>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</si>
  <si>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</si>
  <si>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</si>
  <si>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</si>
  <si>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</si>
  <si>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</si>
  <si>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</si>
  <si>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</si>
  <si>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</si>
  <si>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</si>
  <si>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</si>
  <si>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</si>
  <si>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</si>
  <si>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</si>
  <si>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</si>
  <si>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</si>
  <si>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</si>
  <si>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</si>
  <si>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</si>
  <si>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</si>
  <si>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</si>
  <si>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</si>
  <si>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</si>
  <si>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</si>
  <si>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</si>
  <si>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</si>
  <si>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</si>
  <si>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</si>
  <si>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</si>
  <si>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</si>
  <si>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</si>
  <si>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</si>
  <si>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</si>
  <si>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</si>
  <si>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</si>
  <si>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</si>
  <si>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</si>
  <si>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</si>
  <si>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</si>
  <si>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</si>
  <si>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</si>
  <si>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</si>
  <si>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</si>
  <si>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</si>
  <si>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</si>
  <si>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</si>
  <si>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</si>
  <si>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</si>
  <si>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</si>
  <si>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</si>
  <si>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</si>
  <si>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</si>
  <si>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</si>
  <si>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</si>
  <si>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</si>
  <si>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</si>
  <si>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</si>
  <si>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</si>
  <si>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</si>
  <si>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</si>
  <si>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</si>
  <si>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</si>
  <si>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</si>
  <si>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</si>
  <si>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</si>
  <si>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</si>
  <si>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</si>
  <si>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</si>
  <si>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</si>
  <si>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</si>
  <si>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</si>
  <si>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</si>
  <si>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</si>
  <si>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</si>
  <si>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</si>
  <si>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</si>
  <si>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</si>
  <si>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</si>
  <si>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</si>
  <si>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</si>
  <si>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</si>
  <si>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</si>
  <si>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</si>
  <si>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</si>
  <si>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</si>
  <si>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</si>
  <si>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</si>
  <si>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</si>
  <si>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</si>
  <si>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</si>
  <si>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</si>
  <si>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</si>
  <si>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</si>
  <si>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</si>
  <si>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</si>
  <si>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</si>
  <si>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</si>
  <si>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</si>
  <si>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</si>
  <si>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</si>
  <si>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</si>
  <si>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</si>
  <si>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</si>
  <si>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</si>
  <si>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</si>
  <si>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</si>
  <si>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</si>
  <si>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</si>
  <si>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</si>
  <si>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</si>
  <si>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</si>
  <si>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</si>
  <si>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</si>
  <si>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</si>
  <si>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</si>
  <si>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</si>
  <si>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</si>
  <si>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</si>
  <si>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</si>
  <si>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</si>
  <si>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</si>
  <si>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</si>
  <si>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</si>
  <si>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</si>
  <si>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</si>
  <si>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</si>
  <si>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</si>
  <si>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</si>
  <si>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</si>
  <si>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</si>
  <si>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</si>
  <si>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</si>
  <si>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</si>
  <si>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</si>
  <si>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</si>
  <si>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</si>
  <si>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</si>
  <si>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</si>
  <si>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</si>
  <si>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</si>
  <si>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</si>
  <si>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</si>
  <si>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</si>
  <si>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</si>
  <si>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</si>
  <si>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</si>
  <si>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</si>
  <si>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</si>
  <si>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</si>
  <si>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</si>
  <si>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</si>
  <si>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</si>
  <si>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</si>
  <si>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</si>
  <si>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</si>
  <si>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</si>
  <si>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</si>
  <si>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</si>
  <si>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</si>
  <si>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</si>
  <si>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</si>
  <si>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</si>
  <si>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</si>
  <si>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</si>
  <si>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</si>
  <si>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</si>
  <si>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</si>
  <si>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</si>
  <si>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</si>
  <si>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</si>
  <si>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</si>
  <si>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</si>
  <si>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</si>
  <si>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</si>
  <si>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</si>
  <si>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</si>
  <si>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</si>
  <si>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</si>
  <si>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</si>
  <si>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</si>
  <si>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</si>
  <si>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</si>
  <si>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</si>
  <si>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</si>
  <si>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</si>
  <si>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</si>
  <si>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</si>
  <si>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</si>
  <si>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</si>
  <si>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</si>
  <si>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</si>
  <si>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</si>
  <si>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</si>
  <si>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</si>
  <si>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</si>
  <si>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</si>
  <si>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</si>
  <si>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</si>
  <si>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</si>
  <si>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</si>
  <si>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</si>
  <si>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</si>
  <si>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</si>
  <si>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</si>
  <si>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</si>
  <si>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</si>
  <si>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</si>
  <si>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</si>
  <si>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</si>
  <si>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</si>
  <si>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</si>
  <si>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</si>
  <si>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</si>
  <si>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</si>
  <si>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</si>
  <si>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</si>
  <si>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</si>
  <si>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</si>
  <si>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</si>
  <si>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</si>
  <si>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</si>
  <si>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</si>
  <si>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</si>
  <si>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</si>
  <si>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</si>
  <si>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</si>
  <si>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</si>
  <si>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</si>
  <si>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</si>
  <si>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</si>
  <si>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</si>
  <si>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</si>
  <si>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</si>
  <si>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</si>
  <si>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</si>
  <si>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</si>
  <si>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</si>
  <si>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</si>
  <si>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</si>
  <si>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</si>
  <si>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</si>
  <si>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</si>
  <si>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</si>
  <si>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</si>
  <si>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</si>
  <si>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</si>
  <si>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</si>
  <si>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</si>
  <si>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</si>
  <si>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</si>
  <si>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</si>
  <si>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</si>
  <si>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</si>
  <si>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</si>
  <si>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</si>
  <si>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</si>
  <si>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</si>
  <si>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</si>
  <si>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</si>
  <si>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</si>
  <si>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</si>
  <si>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</si>
  <si>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</si>
  <si>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</si>
  <si>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</si>
  <si>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</si>
  <si>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</si>
  <si>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</si>
  <si>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</si>
  <si>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</si>
  <si>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</si>
  <si>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</si>
  <si>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</si>
  <si>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</si>
  <si>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</si>
  <si>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</si>
  <si>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</si>
  <si>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</si>
  <si>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</si>
  <si>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</si>
  <si>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</si>
  <si>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</si>
  <si>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</si>
  <si>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</si>
  <si>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</si>
  <si>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</si>
  <si>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</si>
  <si>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</si>
  <si>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</si>
  <si>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</si>
  <si>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</si>
  <si>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</si>
  <si>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</si>
  <si>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</si>
  <si>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</si>
  <si>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</si>
  <si>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</si>
  <si>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</si>
  <si>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</si>
  <si>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</si>
  <si>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</si>
  <si>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</si>
  <si>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</si>
  <si>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</si>
  <si>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</si>
  <si>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</si>
  <si>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</si>
  <si>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</si>
  <si>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</si>
  <si>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</si>
  <si>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</si>
  <si>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</si>
  <si>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</si>
  <si>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</si>
  <si>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</si>
  <si>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</si>
  <si>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</si>
  <si>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</si>
  <si>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</si>
  <si>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</si>
  <si>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</si>
  <si>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</si>
  <si>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</si>
  <si>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</si>
  <si>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</si>
  <si>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</si>
  <si>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</si>
  <si>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</si>
  <si>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</si>
  <si>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</si>
  <si>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</si>
  <si>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</si>
  <si>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</si>
  <si>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</si>
  <si>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</si>
  <si>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</si>
  <si>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</si>
  <si>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</si>
  <si>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</si>
  <si>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</si>
  <si>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</si>
  <si>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</si>
  <si>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</si>
  <si>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</si>
  <si>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</si>
  <si>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</si>
  <si>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</si>
  <si>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</si>
  <si>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</si>
  <si>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</si>
  <si>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</si>
  <si>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</si>
  <si>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</si>
  <si>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</si>
  <si>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</si>
  <si>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</si>
  <si>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</si>
  <si>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</si>
  <si>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</si>
  <si>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</si>
  <si>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</si>
  <si>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</si>
  <si>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</si>
  <si>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</si>
  <si>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</si>
  <si>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</si>
  <si>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</si>
  <si>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</si>
  <si>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</si>
  <si>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</si>
  <si>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</si>
  <si>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</si>
  <si>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</si>
  <si>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</si>
  <si>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</si>
  <si>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</si>
  <si>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</si>
  <si>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</si>
  <si>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</si>
  <si>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</si>
  <si>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</si>
  <si>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</si>
  <si>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</si>
  <si>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</si>
  <si>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</si>
  <si>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</si>
  <si>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</si>
  <si>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</si>
  <si>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</si>
  <si>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</si>
  <si>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</si>
  <si>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</si>
  <si>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</si>
  <si>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</si>
  <si>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</si>
  <si>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</si>
  <si>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</si>
  <si>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</si>
  <si>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</si>
  <si>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</si>
  <si>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</si>
  <si>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</si>
  <si>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</si>
  <si>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</si>
  <si>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</si>
  <si>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</si>
  <si>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</si>
  <si>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</si>
  <si>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</si>
  <si>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</si>
  <si>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</si>
  <si>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</si>
  <si>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</si>
  <si>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</si>
  <si>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</si>
  <si>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</si>
  <si>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</si>
  <si>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</si>
  <si>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</si>
  <si>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</si>
  <si>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</si>
  <si>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</si>
  <si>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</si>
  <si>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</si>
  <si>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</si>
  <si>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</si>
  <si>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</si>
  <si>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</si>
  <si>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</si>
  <si>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</si>
  <si>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</si>
  <si>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</si>
  <si>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</si>
  <si>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</si>
  <si>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</si>
  <si>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</si>
  <si>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</si>
  <si>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</si>
  <si>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</si>
  <si>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</si>
  <si>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</si>
  <si>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</si>
  <si>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</si>
  <si>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</si>
  <si>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</si>
  <si>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</si>
  <si>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</si>
  <si>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</si>
  <si>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</si>
  <si>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</si>
  <si>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</si>
  <si>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</si>
  <si>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</si>
  <si>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</si>
  <si>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</si>
  <si>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</si>
  <si>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</si>
  <si>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</si>
  <si>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</si>
  <si>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</si>
  <si>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</si>
  <si>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</si>
  <si>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</si>
  <si>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</si>
  <si>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</si>
  <si>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</si>
  <si>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</si>
  <si>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</si>
  <si>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</si>
  <si>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</si>
  <si>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</si>
  <si>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</si>
  <si>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</si>
  <si>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</si>
  <si>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</si>
  <si>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</si>
  <si>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</si>
  <si>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</si>
  <si>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</si>
  <si>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</si>
  <si>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</si>
  <si>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</si>
  <si>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</si>
  <si>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</si>
  <si>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</si>
  <si>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</si>
  <si>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</si>
  <si>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</si>
  <si>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</si>
  <si>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</si>
  <si>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</si>
  <si>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</si>
  <si>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</si>
  <si>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</si>
  <si>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</si>
  <si>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</si>
  <si>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</si>
  <si>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</si>
  <si>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</si>
  <si>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</si>
  <si>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</si>
  <si>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</si>
  <si>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</si>
  <si>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</si>
  <si>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</si>
  <si>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</si>
  <si>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</si>
  <si>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</si>
  <si>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</si>
  <si>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</si>
  <si>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</si>
  <si>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</si>
  <si>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</si>
  <si>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</si>
  <si>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</si>
  <si>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</si>
  <si>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</si>
  <si>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</si>
  <si>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</si>
  <si>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</si>
  <si>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</si>
  <si>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</si>
  <si>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</si>
  <si>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</si>
  <si>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</si>
  <si>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</si>
  <si>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</si>
  <si>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</si>
  <si>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</si>
  <si>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</si>
  <si>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</si>
  <si>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</si>
  <si>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</si>
  <si>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</si>
  <si>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</si>
  <si>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</si>
  <si>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</si>
  <si>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</si>
  <si>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</si>
  <si>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</si>
  <si>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</si>
  <si>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</si>
  <si>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</si>
  <si>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</si>
  <si>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</si>
  <si>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</si>
  <si>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</si>
  <si>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</si>
  <si>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</si>
  <si>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</si>
  <si>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</si>
  <si>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</si>
  <si>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</si>
  <si>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</si>
  <si>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</si>
  <si>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</si>
  <si>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</si>
  <si>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</si>
  <si>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</si>
  <si>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</si>
  <si>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</si>
  <si>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</si>
  <si>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</si>
  <si>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</si>
  <si>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</si>
  <si>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</si>
  <si>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</si>
  <si>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</si>
  <si>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</si>
  <si>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</si>
  <si>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</si>
  <si>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</si>
  <si>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</si>
  <si>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</si>
  <si>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</si>
  <si>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</si>
  <si>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</si>
  <si>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</si>
  <si>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</si>
  <si>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</si>
  <si>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</si>
  <si>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</si>
  <si>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</si>
  <si>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</si>
  <si>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</si>
  <si>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</si>
  <si>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</si>
  <si>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</si>
  <si>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</si>
  <si>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</si>
  <si>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</si>
  <si>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</si>
  <si>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</si>
  <si>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</si>
  <si>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</si>
  <si>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</si>
  <si>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</si>
  <si>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</si>
  <si>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</si>
  <si>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</si>
  <si>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</si>
  <si>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</si>
  <si>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</si>
  <si>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</si>
  <si>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</si>
  <si>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</si>
  <si>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</si>
  <si>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</si>
  <si>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</si>
  <si>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</si>
  <si>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</si>
  <si>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</si>
  <si>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</si>
  <si>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</si>
  <si>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</si>
  <si>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</si>
  <si>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</si>
  <si>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</si>
  <si>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</si>
  <si>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</si>
  <si>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</si>
  <si>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</si>
  <si>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</si>
  <si>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</si>
  <si>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</si>
  <si>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</si>
  <si>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</si>
  <si>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</si>
  <si>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</si>
  <si>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</si>
  <si>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</si>
  <si>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</si>
  <si>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</si>
  <si>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</si>
  <si>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</si>
  <si>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</si>
  <si>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</si>
  <si>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</si>
  <si>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</si>
  <si>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</si>
  <si>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</si>
  <si>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</si>
  <si>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</si>
  <si>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</si>
  <si>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</si>
  <si>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</si>
  <si>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</si>
  <si>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</si>
  <si>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</si>
  <si>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</si>
  <si>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</si>
  <si>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</si>
  <si>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</si>
  <si>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</si>
  <si>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</si>
  <si>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</si>
  <si>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</si>
  <si>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</si>
  <si>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</si>
  <si>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</si>
  <si>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</si>
  <si>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</si>
  <si>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</si>
  <si>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</si>
  <si>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</si>
  <si>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</si>
  <si>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</si>
  <si>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</si>
  <si>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</si>
  <si>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</si>
  <si>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</si>
  <si>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</si>
  <si>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</si>
  <si>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</si>
  <si>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</si>
  <si>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</si>
  <si>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</si>
  <si>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</si>
  <si>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</si>
  <si>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</si>
  <si>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</si>
  <si>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</si>
  <si>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</si>
  <si>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</si>
  <si>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</si>
  <si>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</si>
  <si>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</si>
  <si>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</si>
  <si>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</si>
  <si>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</si>
  <si>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</si>
  <si>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</si>
  <si>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</si>
  <si>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</si>
  <si>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</si>
  <si>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</si>
  <si>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</si>
  <si>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</si>
  <si>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</si>
  <si>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</si>
  <si>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</si>
  <si>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</si>
  <si>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</si>
  <si>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</si>
  <si>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</si>
  <si>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</si>
  <si>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</si>
  <si>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</si>
  <si>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</si>
  <si>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</si>
  <si>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</si>
  <si>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</si>
  <si>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</si>
  <si>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</si>
  <si>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</si>
  <si>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</si>
  <si>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</si>
  <si>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</si>
  <si>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</si>
  <si>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</si>
  <si>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</si>
  <si>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</si>
  <si>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</si>
  <si>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</si>
  <si>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</si>
  <si>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</si>
  <si>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</si>
  <si>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</si>
  <si>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</si>
  <si>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</si>
  <si>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</si>
  <si>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</si>
  <si>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</si>
  <si>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</si>
  <si>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</si>
  <si>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</si>
  <si>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</si>
  <si>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</si>
  <si>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</si>
  <si>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</si>
  <si>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</si>
  <si>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</si>
  <si>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</si>
  <si>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</si>
  <si>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</si>
  <si>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</si>
  <si>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</si>
  <si>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</si>
  <si>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</si>
  <si>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</si>
  <si>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</si>
  <si>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</si>
  <si>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</si>
  <si>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</si>
  <si>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</si>
  <si>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</si>
  <si>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</si>
  <si>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</si>
  <si>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</si>
  <si>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</si>
  <si>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</si>
  <si>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</si>
  <si>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</si>
  <si>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</si>
  <si>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</si>
  <si>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</si>
  <si>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</si>
  <si>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</si>
  <si>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</si>
  <si>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</si>
  <si>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</si>
  <si>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</si>
  <si>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</si>
  <si>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</si>
  <si>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</si>
  <si>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</si>
  <si>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</si>
  <si>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</si>
  <si>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</si>
  <si>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</si>
  <si>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</si>
  <si>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</si>
  <si>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</si>
  <si>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</si>
  <si>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</si>
  <si>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</si>
  <si>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</si>
  <si>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</si>
  <si>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</si>
  <si>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</si>
  <si>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</si>
  <si>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</si>
  <si>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</si>
  <si>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</si>
  <si>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</si>
  <si>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</si>
  <si>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</si>
  <si>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</si>
  <si>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</si>
  <si>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</si>
  <si>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</si>
  <si>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</si>
  <si>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</si>
  <si>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</si>
  <si>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</si>
  <si>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</si>
  <si>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</si>
  <si>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</si>
  <si>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</si>
  <si>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</si>
  <si>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</si>
  <si>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</si>
  <si>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</si>
  <si>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</si>
  <si>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</si>
  <si>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</si>
  <si>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</si>
  <si>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</si>
  <si>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</si>
  <si>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</si>
  <si>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</si>
  <si>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</si>
  <si>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</si>
  <si>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</si>
  <si>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</si>
  <si>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</si>
  <si>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</si>
  <si>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</si>
  <si>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</si>
  <si>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</si>
  <si>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</si>
  <si>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</si>
  <si>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</si>
  <si>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</si>
  <si>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</si>
  <si>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</si>
  <si>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</si>
  <si>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</si>
  <si>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</si>
  <si>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</si>
  <si>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</si>
  <si>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</si>
  <si>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</si>
  <si>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</si>
  <si>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</si>
  <si>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</si>
  <si>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</si>
  <si>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</si>
  <si>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</si>
  <si>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</si>
  <si>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</si>
  <si>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</si>
  <si>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</si>
  <si>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</si>
  <si>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</si>
  <si>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</si>
  <si>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</si>
  <si>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</si>
  <si>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</si>
  <si>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</si>
  <si>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</si>
  <si>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</si>
  <si>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</si>
  <si>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</si>
  <si>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</si>
  <si>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</si>
  <si>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</si>
  <si>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</si>
  <si>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</si>
  <si>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</si>
  <si>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</si>
  <si>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</si>
  <si>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</si>
  <si>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</si>
  <si>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</si>
  <si>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</si>
  <si>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</si>
  <si>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</si>
  <si>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</si>
  <si>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</si>
  <si>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</si>
  <si>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</si>
  <si>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</si>
  <si>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</si>
  <si>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</si>
  <si>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</si>
  <si>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</si>
  <si>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</si>
  <si>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</si>
  <si>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</si>
  <si>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</si>
  <si>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</si>
  <si>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</si>
  <si>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</si>
  <si>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</si>
  <si>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</si>
  <si>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</si>
  <si>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</si>
  <si>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</si>
  <si>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</si>
  <si>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</si>
  <si>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</si>
  <si>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</si>
  <si>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</si>
  <si>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</si>
  <si>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</si>
  <si>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</si>
  <si>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</si>
  <si>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</si>
  <si>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</si>
  <si>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</si>
  <si>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</si>
  <si>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</si>
  <si>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</si>
  <si>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</si>
  <si>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</si>
  <si>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</si>
  <si>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</si>
  <si>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</si>
  <si>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</si>
  <si>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</si>
  <si>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</si>
  <si>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</si>
  <si>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</si>
  <si>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</si>
  <si>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</si>
  <si>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</si>
  <si>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</si>
  <si>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</si>
  <si>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</si>
  <si>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</si>
  <si>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</si>
  <si>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</si>
  <si>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</si>
  <si>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</si>
  <si>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</si>
  <si>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</si>
  <si>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</si>
  <si>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</si>
  <si>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</si>
  <si>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</si>
  <si>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</si>
  <si>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</si>
  <si>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</si>
  <si>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</si>
  <si>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</si>
  <si>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</si>
  <si>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</si>
  <si>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</si>
  <si>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</si>
  <si>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</si>
  <si>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</si>
  <si>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</si>
  <si>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</si>
  <si>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</si>
  <si>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</si>
  <si>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</si>
  <si>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</si>
  <si>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</si>
  <si>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</si>
  <si>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</si>
  <si>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</si>
  <si>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</si>
  <si>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</si>
  <si>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</si>
  <si>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</si>
  <si>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</si>
  <si>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</si>
  <si>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</si>
  <si>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</si>
  <si>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</si>
  <si>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</si>
  <si>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</si>
  <si>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</si>
  <si>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</si>
  <si>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</si>
  <si>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</si>
  <si>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</si>
  <si>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</si>
  <si>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</si>
  <si>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</si>
  <si>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</si>
  <si>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</si>
  <si>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</si>
  <si>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</si>
  <si>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</si>
  <si>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</si>
  <si>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</si>
  <si>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</si>
  <si>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</si>
  <si>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</si>
  <si>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</si>
  <si>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</si>
  <si>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</si>
  <si>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</si>
  <si>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</si>
  <si>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</si>
  <si>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</si>
  <si>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</si>
  <si>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</si>
  <si>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</si>
  <si>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</si>
  <si>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</si>
  <si>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</si>
  <si>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</si>
  <si>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</si>
  <si>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</si>
  <si>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</si>
  <si>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</si>
  <si>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</si>
  <si>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</si>
  <si>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</si>
  <si>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</si>
  <si>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</si>
  <si>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</si>
  <si>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</si>
  <si>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</si>
  <si>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</si>
  <si>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</si>
  <si>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</si>
  <si>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</si>
  <si>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</si>
  <si>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</si>
  <si>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</si>
  <si>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</si>
  <si>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</si>
  <si>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</si>
  <si>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</si>
  <si>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</si>
  <si>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</si>
  <si>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</si>
  <si>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</si>
  <si>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</si>
  <si>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</si>
  <si>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</si>
  <si>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</si>
  <si>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</si>
  <si>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</si>
  <si>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</si>
  <si>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</si>
  <si>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</si>
  <si>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</si>
  <si>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</si>
  <si>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</si>
  <si>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</si>
  <si>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</si>
  <si>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</si>
  <si>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</si>
  <si>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</si>
  <si>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</si>
  <si>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</si>
  <si>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</si>
  <si>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</si>
  <si>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</si>
  <si>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</si>
  <si>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</si>
  <si>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</si>
  <si>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</si>
  <si>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</si>
  <si>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</si>
  <si>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</si>
  <si>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</si>
  <si>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</si>
  <si>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</si>
  <si>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</si>
  <si>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</si>
  <si>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</si>
  <si>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</si>
  <si>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</si>
  <si>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</si>
  <si>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</si>
  <si>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</si>
  <si>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</si>
  <si>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</si>
  <si>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</si>
  <si>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</si>
  <si>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</si>
  <si>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</si>
  <si>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</si>
  <si>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</si>
  <si>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</si>
  <si>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</si>
  <si>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</si>
  <si>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</si>
  <si>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</si>
  <si>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</si>
  <si>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</si>
  <si>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</si>
  <si>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</si>
  <si>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</si>
  <si>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</si>
  <si>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</si>
  <si>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</si>
  <si>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</si>
  <si>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</si>
  <si>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</si>
  <si>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</si>
  <si>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</si>
  <si>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</si>
  <si>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</si>
  <si>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</si>
  <si>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</si>
  <si>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</si>
  <si>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</si>
  <si>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</si>
  <si>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</si>
  <si>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</si>
  <si>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</si>
  <si>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</si>
  <si>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</si>
  <si>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</si>
  <si>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</si>
  <si>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</si>
  <si>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</si>
  <si>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</si>
  <si>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</si>
  <si>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</si>
  <si>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</si>
  <si>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</si>
  <si>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</si>
  <si>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</si>
  <si>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</si>
  <si>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</si>
  <si>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</si>
  <si>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</si>
  <si>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</si>
  <si>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</si>
  <si>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</si>
  <si>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</si>
  <si>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</si>
  <si>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</si>
  <si>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</si>
  <si>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</si>
  <si>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</si>
  <si>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</si>
  <si>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</si>
  <si>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</si>
  <si>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</si>
  <si>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</si>
  <si>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</si>
  <si>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</si>
  <si>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</si>
  <si>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</si>
  <si>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</si>
  <si>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</si>
  <si>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</si>
  <si>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</si>
  <si>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</si>
  <si>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</si>
  <si>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</si>
  <si>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</si>
  <si>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</si>
  <si>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</si>
  <si>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</si>
  <si>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</si>
  <si>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</si>
  <si>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</si>
  <si>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</si>
  <si>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</si>
  <si>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</si>
  <si>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</si>
  <si>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</si>
  <si>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</si>
  <si>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</si>
  <si>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</si>
  <si>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</si>
  <si>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</si>
  <si>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</si>
  <si>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</si>
  <si>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</si>
  <si>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</si>
  <si>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</si>
  <si>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</si>
  <si>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</si>
  <si>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</si>
  <si>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</si>
  <si>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</si>
  <si>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</si>
  <si>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</si>
  <si>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</si>
  <si>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</si>
  <si>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</si>
  <si>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</si>
  <si>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</si>
  <si>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</si>
  <si>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</si>
  <si>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</si>
  <si>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</si>
  <si>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</si>
  <si>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</si>
  <si>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</si>
  <si>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</si>
  <si>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</si>
  <si>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</si>
  <si>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</si>
  <si>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</si>
  <si>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</si>
  <si>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</si>
  <si>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</si>
  <si>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</si>
  <si>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</si>
  <si>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</si>
  <si>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</si>
  <si>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</si>
  <si>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</si>
  <si>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</si>
  <si>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</si>
  <si>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</si>
  <si>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</si>
  <si>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</si>
  <si>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</si>
  <si>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</si>
  <si>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</si>
  <si>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</si>
  <si>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</si>
  <si>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</si>
  <si>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</si>
  <si>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</si>
  <si>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</si>
  <si>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</si>
  <si>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</si>
  <si>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</si>
  <si>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</si>
  <si>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</si>
  <si>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</si>
  <si>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</si>
  <si>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</si>
  <si>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</si>
  <si>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</si>
  <si>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</si>
  <si>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</si>
  <si>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</si>
  <si>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</si>
  <si>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</si>
  <si>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</si>
  <si>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</si>
  <si>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</si>
  <si>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</si>
  <si>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</si>
  <si>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</si>
  <si>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</si>
  <si>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</si>
  <si>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</si>
  <si>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</si>
  <si>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</si>
  <si>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</si>
  <si>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</si>
  <si>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</si>
  <si>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</si>
  <si>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</si>
  <si>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</si>
  <si>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</si>
  <si>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</si>
  <si>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</si>
  <si>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</si>
  <si>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</si>
  <si>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</si>
  <si>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</si>
  <si>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</si>
  <si>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</si>
  <si>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</si>
  <si>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</si>
  <si>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</si>
  <si>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</si>
  <si>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</si>
  <si>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</si>
  <si>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</si>
  <si>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</si>
  <si>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</si>
  <si>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</si>
  <si>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</si>
  <si>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</si>
  <si>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</si>
  <si>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</si>
  <si>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</si>
  <si>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</si>
  <si>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</si>
  <si>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</si>
  <si>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</si>
  <si>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</si>
  <si>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</si>
  <si>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</si>
  <si>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</si>
  <si>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</si>
  <si>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</si>
  <si>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</si>
  <si>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</si>
  <si>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</si>
  <si>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</si>
  <si>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</si>
  <si>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</si>
  <si>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</si>
  <si>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</si>
  <si>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</si>
  <si>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</si>
  <si>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</si>
  <si>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</si>
  <si>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</si>
  <si>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</si>
  <si>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</si>
  <si>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</si>
  <si>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</si>
  <si>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</si>
  <si>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</si>
  <si>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</si>
  <si>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</si>
  <si>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</si>
  <si>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</si>
  <si>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</si>
  <si>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</si>
  <si>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</si>
  <si>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</si>
  <si>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</si>
  <si>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</si>
  <si>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</si>
  <si>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</si>
  <si>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</si>
  <si>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</si>
  <si>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</si>
  <si>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</si>
  <si>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</si>
  <si>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</si>
  <si>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</si>
  <si>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</si>
  <si>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</si>
  <si>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</si>
  <si>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</si>
  <si>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</si>
  <si>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</si>
  <si>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</si>
  <si>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</si>
  <si>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</si>
  <si>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</si>
  <si>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</si>
  <si>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</si>
  <si>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</si>
  <si>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</si>
  <si>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</si>
  <si>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</si>
  <si>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</si>
  <si>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</si>
  <si>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</si>
  <si>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</si>
  <si>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</si>
  <si>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</si>
  <si>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</si>
  <si>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</si>
  <si>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</si>
  <si>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</si>
  <si>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</si>
  <si>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</si>
  <si>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</si>
  <si>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</si>
  <si>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</si>
  <si>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</si>
  <si>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</si>
  <si>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</si>
  <si>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</si>
  <si>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</si>
  <si>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</si>
  <si>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</si>
  <si>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</si>
  <si>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</si>
  <si>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</si>
  <si>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</si>
  <si>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</si>
  <si>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</si>
  <si>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</si>
  <si>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</si>
  <si>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</si>
  <si>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</si>
  <si>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</si>
  <si>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</si>
  <si>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</si>
  <si>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</si>
  <si>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</si>
  <si>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</si>
  <si>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</si>
  <si>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</si>
  <si>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</si>
  <si>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</si>
  <si>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</si>
  <si>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</si>
  <si>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</si>
  <si>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</si>
  <si>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</si>
  <si>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</si>
  <si>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</si>
  <si>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</si>
  <si>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</si>
  <si>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</si>
  <si>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</si>
  <si>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</si>
  <si>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</si>
  <si>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</si>
  <si>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</si>
  <si>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</si>
  <si>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</si>
  <si>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</si>
  <si>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</si>
  <si>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</si>
  <si>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</si>
  <si>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</si>
  <si>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</si>
  <si>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</si>
  <si>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</si>
  <si>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</si>
  <si>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</si>
  <si>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</si>
  <si>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</si>
  <si>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</si>
  <si>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</si>
  <si>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</si>
  <si>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</si>
  <si>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</si>
  <si>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</si>
  <si>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</si>
  <si>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</si>
  <si>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</si>
  <si>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</si>
  <si>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</si>
  <si>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</si>
  <si>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</si>
  <si>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</si>
  <si>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</si>
  <si>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</si>
  <si>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</si>
  <si>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</si>
  <si>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</si>
  <si>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</si>
  <si>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</si>
  <si>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</si>
  <si>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</si>
  <si>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</si>
  <si>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</si>
  <si>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</si>
  <si>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</si>
  <si>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</si>
  <si>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</si>
  <si>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</si>
  <si>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</si>
  <si>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</si>
  <si>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</si>
  <si>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</si>
  <si>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</si>
  <si>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</si>
  <si>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</si>
  <si>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</si>
  <si>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</si>
  <si>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</si>
  <si>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</si>
  <si>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</si>
  <si>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</si>
  <si>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</si>
  <si>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</si>
  <si>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</si>
  <si>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</si>
  <si>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</si>
  <si>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</si>
  <si>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</si>
  <si>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</si>
  <si>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</si>
  <si>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</si>
  <si>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</si>
  <si>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</si>
  <si>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</si>
  <si>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</si>
  <si>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</si>
  <si>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</si>
  <si>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</si>
  <si>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</si>
  <si>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</si>
  <si>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</si>
  <si>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</si>
  <si>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</si>
  <si>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</si>
  <si>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</si>
  <si>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</si>
  <si>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</si>
  <si>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</si>
  <si>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</si>
  <si>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</si>
  <si>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</si>
  <si>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</si>
  <si>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</si>
  <si>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</si>
  <si>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</si>
  <si>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</si>
  <si>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</si>
  <si>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</si>
  <si>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</si>
  <si>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</si>
  <si>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</si>
  <si>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</si>
  <si>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</si>
  <si>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</si>
  <si>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</si>
  <si>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</si>
  <si>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</si>
  <si>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</si>
  <si>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</si>
  <si>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</si>
  <si>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</si>
  <si>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</si>
  <si>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</si>
  <si>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</si>
  <si>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</si>
  <si>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</si>
  <si>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</si>
  <si>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</si>
  <si>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</si>
  <si>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</si>
  <si>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</si>
  <si>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</si>
  <si>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</si>
  <si>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</si>
  <si>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</si>
  <si>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</si>
  <si>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</si>
  <si>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</si>
  <si>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</si>
  <si>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</si>
  <si>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</si>
  <si>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</si>
  <si>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</si>
  <si>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</si>
  <si>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</si>
  <si>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</si>
  <si>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</si>
  <si>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</si>
  <si>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</si>
  <si>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</si>
  <si>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</si>
  <si>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</si>
  <si>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</si>
  <si>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</si>
  <si>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</si>
  <si>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</si>
  <si>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</si>
  <si>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</si>
  <si>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</si>
  <si>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</si>
  <si>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</si>
  <si>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</si>
  <si>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</si>
  <si>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</si>
  <si>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</si>
  <si>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</si>
  <si>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</si>
  <si>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</si>
  <si>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</si>
  <si>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</si>
  <si>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</si>
  <si>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</si>
  <si>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</si>
  <si>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</si>
  <si>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</si>
  <si>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</si>
  <si>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</si>
  <si>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</si>
  <si>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</si>
  <si>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</si>
  <si>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</si>
  <si>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</si>
  <si>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</si>
  <si>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</si>
  <si>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</si>
  <si>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</si>
  <si>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</si>
  <si>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</si>
  <si>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</si>
  <si>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</si>
  <si>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</si>
  <si>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</si>
  <si>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</si>
  <si>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</si>
  <si>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</si>
  <si>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</si>
  <si>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</si>
  <si>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</si>
  <si>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</si>
  <si>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</si>
  <si>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</si>
  <si>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</si>
  <si>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</si>
  <si>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</si>
  <si>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</si>
  <si>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</si>
  <si>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</si>
  <si>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</si>
  <si>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</si>
  <si>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</si>
  <si>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</si>
  <si>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</si>
  <si>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</si>
  <si>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</si>
  <si>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</si>
  <si>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</si>
  <si>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</si>
  <si>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</si>
  <si>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</si>
  <si>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</si>
  <si>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</si>
  <si>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</si>
  <si>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</si>
  <si>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</si>
  <si>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</si>
  <si>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</si>
  <si>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</si>
  <si>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</si>
  <si>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</si>
  <si>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</si>
  <si>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</si>
  <si>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</si>
  <si>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</si>
  <si>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</si>
  <si>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</si>
  <si>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</si>
  <si>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</si>
  <si>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</si>
  <si>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</si>
  <si>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</si>
  <si>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</si>
  <si>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</si>
  <si>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</si>
  <si>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</si>
  <si>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</si>
  <si>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</si>
  <si>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</si>
  <si>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</si>
  <si>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</si>
  <si>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</si>
  <si>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</si>
  <si>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</si>
  <si>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</si>
  <si>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</si>
  <si>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</si>
  <si>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</si>
  <si>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</si>
  <si>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</si>
  <si>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</si>
  <si>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</si>
  <si>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</si>
  <si>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</si>
  <si>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</si>
  <si>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</si>
  <si>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</si>
  <si>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</si>
  <si>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</si>
  <si>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</si>
  <si>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</si>
  <si>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</si>
  <si>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</si>
  <si>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</si>
  <si>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</si>
  <si>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</si>
  <si>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</si>
  <si>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</si>
  <si>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</si>
  <si>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</si>
  <si>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</si>
  <si>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</si>
  <si>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</si>
  <si>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</si>
  <si>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</si>
  <si>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</si>
  <si>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</si>
  <si>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</si>
  <si>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</si>
  <si>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</si>
  <si>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</si>
  <si>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</si>
  <si>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</si>
  <si>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</si>
  <si>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</si>
  <si>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</si>
  <si>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</si>
  <si>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</si>
  <si>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</si>
  <si>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</si>
  <si>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</si>
  <si>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</si>
  <si>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</si>
  <si>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</si>
  <si>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</si>
  <si>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</si>
  <si>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</si>
  <si>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</si>
  <si>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</si>
  <si>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</si>
  <si>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</si>
  <si>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</si>
  <si>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</si>
  <si>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</si>
  <si>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</si>
  <si>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</si>
  <si>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</si>
  <si>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</si>
  <si>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</si>
  <si>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</si>
  <si>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</si>
  <si>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</si>
  <si>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</si>
  <si>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</si>
  <si>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</si>
  <si>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</si>
  <si>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</si>
  <si>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</si>
  <si>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</si>
  <si>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</si>
  <si>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</si>
  <si>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</si>
  <si>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</si>
  <si>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</si>
  <si>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</si>
  <si>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</si>
  <si>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</si>
  <si>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</si>
  <si>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</si>
  <si>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</si>
  <si>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</si>
  <si>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</si>
  <si>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</si>
  <si>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</si>
  <si>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</si>
  <si>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</si>
  <si>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</si>
  <si>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</si>
  <si>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</si>
  <si>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</si>
  <si>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</si>
  <si>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</si>
  <si>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</si>
  <si>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</si>
  <si>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</si>
  <si>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</si>
  <si>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</si>
  <si>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</si>
  <si>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</si>
  <si>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</si>
  <si>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</si>
  <si>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</si>
  <si>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</si>
  <si>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</si>
  <si>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</si>
  <si>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</si>
  <si>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</si>
  <si>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</si>
  <si>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</si>
  <si>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</si>
  <si>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</si>
  <si>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</si>
  <si>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</si>
  <si>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</si>
  <si>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</si>
  <si>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</si>
  <si>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</si>
  <si>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</si>
  <si>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</si>
  <si>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</si>
  <si>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</si>
  <si>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</si>
  <si>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</si>
  <si>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</si>
  <si>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</si>
  <si>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</si>
  <si>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</si>
  <si>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</si>
  <si>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</si>
  <si>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</si>
  <si>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</si>
  <si>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</si>
  <si>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</si>
  <si>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</si>
  <si>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</si>
  <si>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</si>
  <si>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</si>
  <si>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</si>
  <si>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</si>
  <si>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</si>
  <si>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</si>
  <si>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</si>
  <si>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</si>
  <si>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</si>
  <si>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</si>
  <si>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</si>
  <si>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</si>
  <si>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</si>
  <si>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</si>
  <si>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</si>
  <si>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</si>
  <si>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</si>
  <si>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</si>
  <si>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</si>
  <si>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</si>
  <si>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</si>
  <si>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</si>
  <si>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</si>
  <si>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</si>
  <si>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</si>
  <si>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</si>
  <si>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</si>
  <si>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</si>
  <si>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</si>
  <si>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</si>
  <si>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</si>
  <si>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</si>
  <si>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</si>
  <si>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</si>
  <si>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</si>
  <si>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</si>
  <si>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</si>
  <si>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</si>
  <si>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</si>
  <si>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</si>
  <si>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</si>
  <si>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</si>
  <si>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</si>
  <si>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</si>
  <si>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</si>
  <si>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</si>
  <si>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</si>
  <si>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</si>
  <si>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</si>
  <si>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</si>
  <si>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</si>
  <si>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</si>
  <si>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</si>
  <si>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</si>
  <si>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</si>
  <si>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</si>
  <si>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</si>
  <si>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</si>
  <si>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</si>
  <si>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</si>
  <si>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</si>
  <si>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</si>
  <si>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</si>
  <si>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</si>
  <si>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</si>
  <si>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</si>
  <si>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</si>
  <si>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</si>
  <si>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</si>
  <si>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</si>
  <si>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</si>
  <si>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</si>
  <si>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</si>
  <si>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</si>
  <si>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</si>
  <si>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</si>
  <si>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</si>
  <si>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</si>
  <si>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</si>
  <si>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</si>
  <si>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</si>
  <si>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</si>
  <si>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</si>
  <si>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</si>
  <si>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</si>
  <si>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</si>
  <si>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</si>
  <si>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</si>
  <si>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</si>
  <si>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</si>
  <si>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</si>
  <si>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</si>
  <si>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</si>
  <si>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</si>
  <si>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</si>
  <si>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</si>
  <si>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</si>
  <si>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</si>
  <si>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</si>
  <si>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</si>
  <si>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</si>
  <si>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</si>
  <si>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</si>
  <si>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</si>
  <si>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</si>
  <si>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</si>
  <si>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</si>
  <si>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</si>
  <si>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</si>
  <si>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</si>
  <si>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</si>
  <si>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</si>
  <si>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</si>
  <si>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</si>
  <si>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</si>
  <si>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</si>
  <si>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</si>
  <si>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</si>
  <si>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</si>
  <si>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</si>
  <si>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</si>
  <si>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</si>
  <si>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</si>
  <si>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</si>
  <si>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</si>
  <si>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</si>
  <si>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</si>
  <si>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</si>
  <si>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</si>
  <si>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</si>
  <si>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</si>
  <si>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</si>
  <si>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</si>
  <si>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</si>
  <si>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</si>
  <si>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</si>
  <si>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</si>
  <si>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</si>
  <si>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</si>
  <si>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</si>
  <si>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</si>
  <si>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</si>
  <si>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</si>
  <si>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</si>
  <si>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</si>
  <si>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</si>
  <si>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</si>
  <si>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</si>
  <si>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</si>
  <si>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</si>
  <si>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</si>
  <si>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</si>
  <si>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</si>
  <si>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</si>
  <si>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</si>
  <si>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</si>
  <si>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</si>
  <si>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</si>
  <si>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</si>
  <si>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</si>
  <si>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</si>
  <si>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</si>
  <si>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</si>
  <si>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</si>
  <si>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</si>
  <si>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</si>
  <si>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</si>
  <si>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</si>
  <si>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</si>
  <si>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</si>
  <si>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</si>
  <si>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</si>
  <si>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</si>
  <si>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</si>
  <si>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</si>
  <si>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</si>
  <si>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</si>
  <si>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</si>
  <si>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</si>
  <si>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</si>
  <si>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</si>
  <si>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</si>
  <si>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</si>
  <si>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</si>
  <si>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</si>
  <si>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</si>
  <si>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</si>
  <si>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</si>
  <si>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</si>
  <si>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</si>
  <si>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</si>
  <si>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</si>
  <si>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</si>
  <si>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</si>
  <si>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</si>
  <si>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</si>
  <si>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</si>
  <si>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</si>
  <si>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</si>
  <si>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</si>
  <si>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</si>
  <si>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</si>
  <si>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</si>
  <si>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</si>
  <si>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</si>
  <si>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</si>
  <si>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</si>
  <si>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</si>
  <si>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</si>
  <si>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</si>
  <si>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</si>
  <si>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</si>
  <si>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</si>
  <si>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</si>
  <si>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</si>
  <si>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</si>
  <si>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</si>
  <si>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</si>
  <si>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</si>
  <si>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</si>
  <si>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</si>
  <si>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</si>
  <si>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</si>
  <si>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</si>
  <si>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</si>
  <si>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</si>
  <si>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</si>
  <si>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</si>
  <si>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</si>
  <si>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</si>
  <si>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</si>
  <si>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</si>
  <si>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</si>
  <si>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</si>
  <si>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</si>
  <si>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</si>
  <si>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</si>
  <si>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</si>
  <si>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</si>
  <si>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</si>
  <si>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</si>
  <si>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</si>
  <si>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</si>
  <si>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</si>
  <si>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</si>
  <si>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</si>
  <si>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</si>
  <si>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</si>
  <si>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</si>
  <si>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</si>
  <si>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</si>
  <si>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</si>
  <si>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</si>
  <si>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</si>
  <si>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</si>
  <si>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</si>
  <si>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</si>
  <si>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</si>
  <si>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</si>
  <si>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</si>
  <si>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</si>
  <si>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</si>
  <si>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</si>
  <si>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</si>
  <si>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</si>
  <si>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</si>
  <si>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</si>
  <si>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</si>
  <si>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</si>
  <si>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</si>
  <si>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</si>
  <si>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</si>
  <si>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</si>
  <si>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</si>
  <si>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</si>
  <si>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</si>
  <si>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</si>
  <si>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</si>
  <si>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</si>
  <si>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</si>
  <si>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</si>
  <si>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</si>
  <si>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</si>
  <si>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</si>
  <si>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</si>
  <si>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</si>
  <si>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</si>
  <si>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</si>
  <si>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</si>
  <si>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</si>
  <si>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</si>
  <si>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</si>
  <si>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</si>
  <si>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</si>
  <si>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</si>
  <si>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</si>
  <si>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</si>
  <si>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</si>
  <si>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</si>
  <si>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</si>
  <si>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</si>
  <si>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</si>
  <si>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</si>
  <si>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</si>
  <si>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</si>
  <si>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</si>
  <si>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</si>
  <si>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</si>
  <si>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</si>
  <si>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</si>
  <si>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</si>
  <si>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</si>
  <si>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</si>
  <si>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</si>
  <si>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</si>
  <si>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</si>
  <si>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</si>
  <si>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</si>
  <si>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</si>
  <si>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</si>
  <si>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</si>
  <si>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</si>
  <si>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</si>
  <si>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</si>
  <si>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</si>
  <si>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</si>
  <si>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</si>
  <si>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</si>
  <si>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</si>
  <si>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</si>
  <si>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</si>
  <si>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</si>
  <si>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</si>
  <si>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</si>
  <si>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</si>
  <si>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</si>
  <si>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</si>
  <si>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</si>
  <si>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</si>
  <si>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</si>
  <si>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</si>
  <si>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</si>
  <si>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</si>
  <si>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</si>
  <si>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</si>
  <si>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</si>
  <si>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</si>
  <si>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</si>
  <si>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</si>
  <si>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</si>
  <si>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</si>
  <si>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</si>
  <si>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</si>
  <si>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</si>
  <si>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</si>
  <si>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</si>
  <si>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</si>
  <si>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</si>
  <si>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</si>
  <si>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</si>
  <si>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</si>
  <si>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</si>
  <si>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</si>
  <si>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</si>
  <si>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</si>
  <si>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</si>
  <si>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</si>
  <si>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</si>
  <si>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</si>
  <si>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</si>
  <si>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</si>
  <si>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</si>
  <si>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</si>
  <si>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</si>
  <si>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</si>
  <si>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</si>
  <si>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</si>
  <si>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</si>
  <si>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</si>
  <si>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</si>
  <si>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</si>
  <si>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</si>
  <si>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</si>
  <si>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</si>
  <si>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</si>
  <si>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</si>
  <si>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</si>
  <si>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</si>
  <si>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</si>
  <si>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</si>
  <si>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</si>
  <si>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</si>
  <si>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</si>
  <si>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</si>
  <si>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</si>
  <si>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</si>
  <si>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</si>
  <si>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</si>
  <si>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</si>
  <si>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</si>
  <si>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</si>
  <si>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</si>
  <si>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</si>
  <si>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</si>
  <si>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</si>
  <si>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</si>
  <si>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</si>
  <si>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</si>
  <si>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</si>
  <si>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</si>
  <si>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</si>
  <si>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</si>
  <si>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</si>
  <si>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</si>
  <si>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</si>
  <si>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</si>
  <si>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</si>
  <si>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</si>
  <si>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</si>
  <si>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</si>
  <si>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</si>
  <si>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</si>
  <si>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</si>
  <si>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</si>
  <si>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</si>
  <si>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</si>
  <si>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</si>
  <si>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</si>
  <si>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</si>
  <si>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</si>
  <si>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</si>
  <si>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</si>
  <si>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</si>
  <si>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</si>
  <si>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</si>
  <si>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</si>
  <si>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</si>
  <si>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</si>
  <si>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</si>
  <si>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</si>
  <si>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</si>
  <si>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</si>
  <si>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</si>
  <si>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</si>
  <si>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</si>
  <si>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</si>
  <si>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</si>
  <si>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</si>
  <si>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</si>
  <si>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</si>
  <si>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</si>
  <si>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</si>
  <si>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</si>
  <si>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</si>
  <si>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</si>
  <si>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</si>
  <si>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</si>
  <si>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</si>
  <si>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</si>
  <si>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</si>
  <si>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</si>
  <si>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</si>
  <si>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</si>
  <si>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</si>
  <si>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</si>
  <si>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</si>
  <si>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</si>
  <si>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</si>
  <si>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</si>
  <si>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</si>
  <si>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</si>
  <si>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</si>
  <si>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</si>
  <si>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</si>
  <si>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</si>
  <si>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</si>
  <si>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</si>
  <si>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</si>
  <si>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</si>
  <si>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</si>
  <si>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</si>
  <si>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</si>
  <si>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</si>
  <si>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</si>
  <si>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</si>
  <si>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</si>
  <si>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</si>
  <si>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</si>
  <si>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</si>
  <si>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</si>
  <si>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</si>
  <si>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</si>
  <si>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</si>
  <si>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</si>
  <si>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</si>
  <si>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</si>
  <si>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</si>
  <si>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</si>
  <si>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</si>
  <si>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</si>
  <si>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</si>
  <si>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</si>
  <si>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</si>
  <si>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</si>
  <si>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</si>
  <si>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</si>
  <si>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</si>
  <si>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</si>
  <si>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</si>
  <si>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</si>
  <si>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</si>
  <si>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</si>
  <si>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</si>
  <si>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</si>
  <si>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</si>
  <si>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</si>
  <si>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</si>
  <si>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</si>
  <si>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</si>
  <si>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</si>
  <si>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</si>
  <si>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</si>
  <si>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</si>
  <si>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</si>
  <si>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</si>
  <si>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</si>
  <si>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</si>
  <si>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</si>
  <si>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</si>
  <si>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</si>
  <si>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</si>
  <si>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</si>
  <si>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</si>
  <si>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</si>
  <si>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</si>
  <si>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</si>
  <si>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</si>
  <si>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</si>
  <si>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</si>
  <si>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</si>
  <si>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</si>
  <si>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</si>
  <si>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</si>
  <si>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</si>
  <si>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</si>
  <si>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</si>
  <si>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</si>
  <si>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</si>
  <si>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</si>
  <si>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</si>
  <si>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</si>
  <si>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</si>
  <si>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</si>
  <si>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</si>
  <si>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</si>
  <si>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</si>
  <si>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</si>
  <si>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</si>
  <si>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</si>
  <si>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</si>
  <si>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</si>
  <si>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</si>
  <si>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</si>
  <si>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</si>
  <si>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</si>
  <si>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</si>
  <si>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</si>
  <si>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</si>
  <si>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</si>
  <si>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</si>
  <si>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</si>
  <si>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</si>
  <si>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</si>
  <si>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</si>
  <si>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</si>
  <si>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</si>
  <si>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</si>
  <si>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</si>
  <si>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</si>
  <si>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</si>
  <si>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</si>
  <si>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</si>
  <si>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</si>
  <si>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</si>
  <si>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</si>
  <si>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</si>
  <si>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</si>
  <si>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</si>
  <si>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</si>
  <si>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</si>
  <si>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</si>
  <si>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</si>
  <si>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</si>
  <si>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</si>
  <si>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</si>
  <si>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</si>
  <si>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</si>
  <si>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</si>
  <si>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</si>
  <si>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</si>
  <si>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</si>
  <si>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</si>
  <si>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</si>
  <si>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</si>
  <si>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</si>
  <si>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</si>
  <si>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</si>
  <si>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</si>
  <si>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</si>
  <si>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</si>
  <si>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</si>
  <si>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</si>
  <si>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</si>
  <si>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</si>
  <si>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</si>
  <si>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</si>
  <si>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</si>
  <si>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</si>
  <si>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</si>
  <si>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</si>
  <si>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</si>
  <si>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</si>
  <si>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</si>
  <si>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</si>
  <si>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</si>
  <si>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</si>
  <si>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</si>
  <si>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</si>
  <si>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</si>
  <si>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</si>
  <si>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</si>
  <si>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</si>
  <si>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</si>
  <si>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</si>
  <si>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</si>
  <si>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</si>
  <si>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</si>
  <si>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</si>
  <si>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</si>
  <si>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</si>
  <si>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</si>
  <si>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</si>
  <si>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</si>
  <si>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</si>
  <si>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</si>
  <si>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</si>
  <si>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</si>
  <si>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</si>
  <si>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</si>
  <si>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</si>
  <si>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</si>
  <si>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</si>
  <si>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</si>
  <si>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</si>
  <si>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</si>
  <si>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</si>
  <si>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</si>
  <si>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</si>
  <si>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</si>
  <si>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</si>
  <si>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</si>
  <si>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</si>
  <si>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</si>
  <si>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</si>
  <si>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</si>
  <si>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</si>
  <si>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</si>
  <si>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</si>
  <si>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</si>
  <si>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</si>
  <si>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</si>
  <si>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</si>
  <si>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</si>
  <si>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</si>
  <si>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</si>
  <si>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</si>
  <si>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</si>
  <si>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</si>
  <si>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</si>
  <si>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</si>
  <si>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</si>
  <si>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</si>
  <si>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</si>
  <si>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</si>
  <si>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</si>
  <si>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</si>
  <si>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</si>
  <si>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</si>
  <si>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</si>
  <si>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</si>
  <si>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</si>
  <si>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</si>
  <si>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</si>
  <si>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</si>
  <si>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</si>
  <si>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</si>
  <si>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</si>
  <si>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</si>
  <si>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</si>
  <si>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</si>
  <si>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</si>
  <si>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</si>
  <si>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</si>
  <si>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</si>
  <si>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</si>
  <si>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</si>
  <si>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</si>
  <si>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</si>
  <si>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</si>
  <si>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</si>
  <si>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</si>
  <si>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</si>
  <si>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</si>
  <si>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</si>
  <si>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</si>
  <si>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</si>
  <si>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</si>
  <si>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</si>
  <si>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</si>
  <si>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</si>
  <si>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</si>
  <si>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</si>
  <si>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</si>
  <si>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</si>
  <si>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</si>
  <si>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</si>
  <si>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</si>
  <si>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</si>
  <si>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</si>
  <si>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</si>
  <si>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</si>
  <si>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</si>
  <si>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</si>
  <si>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</si>
  <si>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</si>
  <si>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</si>
  <si>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</si>
  <si>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</si>
  <si>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</si>
  <si>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</si>
  <si>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</si>
  <si>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</si>
  <si>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</si>
  <si>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</si>
  <si>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</si>
  <si>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</si>
  <si>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</si>
  <si>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</si>
  <si>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</si>
  <si>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</si>
  <si>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</si>
  <si>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</si>
  <si>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</si>
  <si>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</si>
  <si>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</si>
  <si>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</si>
  <si>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</si>
  <si>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</si>
  <si>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</si>
  <si>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</si>
  <si>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</si>
  <si>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</si>
  <si>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</si>
  <si>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</si>
  <si>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</si>
  <si>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</si>
  <si>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</si>
  <si>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</si>
  <si>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</si>
  <si>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</si>
  <si>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</si>
  <si>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</si>
  <si>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</si>
  <si>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</si>
  <si>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</si>
  <si>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</si>
  <si>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</si>
  <si>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</si>
  <si>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</si>
  <si>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</si>
  <si>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</si>
  <si>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</si>
  <si>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</si>
  <si>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</si>
  <si>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</si>
  <si>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</si>
  <si>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</si>
  <si>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</si>
  <si>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</si>
  <si>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</si>
  <si>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</si>
  <si>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</si>
  <si>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</si>
  <si>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</si>
  <si>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</si>
  <si>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</si>
  <si>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</si>
  <si>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</si>
  <si>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</si>
  <si>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</si>
  <si>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</si>
  <si>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</si>
  <si>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</si>
  <si>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</si>
  <si>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</si>
  <si>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</si>
  <si>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</si>
  <si>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</si>
  <si>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</si>
  <si>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</si>
  <si>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</si>
  <si>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</si>
  <si>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</si>
  <si>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</si>
  <si>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</si>
  <si>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</si>
  <si>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</si>
  <si>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</si>
  <si>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</si>
  <si>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</si>
  <si>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</si>
  <si>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</si>
  <si>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</si>
  <si>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</si>
  <si>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</si>
  <si>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</si>
  <si>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</si>
  <si>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</si>
  <si>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</si>
  <si>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</si>
  <si>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</si>
  <si>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</si>
  <si>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</si>
  <si>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</si>
  <si>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</si>
  <si>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</si>
  <si>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</si>
  <si>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</si>
  <si>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</si>
  <si>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</si>
  <si>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</si>
  <si>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</si>
  <si>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</si>
  <si>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</si>
  <si>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</si>
  <si>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</si>
  <si>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</si>
  <si>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</si>
  <si>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</si>
  <si>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</si>
  <si>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</si>
  <si>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</si>
  <si>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</si>
  <si>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</si>
  <si>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</si>
  <si>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</si>
  <si>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</si>
  <si>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</si>
  <si>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</si>
  <si>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</si>
  <si>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</si>
  <si>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</si>
  <si>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</si>
  <si>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</si>
  <si>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</si>
  <si>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</si>
  <si>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</si>
  <si>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</si>
  <si>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</si>
  <si>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</si>
  <si>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</si>
  <si>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</si>
  <si>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</si>
  <si>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</si>
  <si>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</si>
  <si>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</si>
  <si>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</si>
  <si>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</si>
  <si>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</si>
  <si>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</si>
  <si>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</si>
  <si>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</si>
  <si>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</si>
  <si>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</si>
  <si>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</si>
  <si>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</si>
  <si>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</si>
  <si>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</si>
  <si>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</si>
  <si>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</si>
  <si>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</si>
  <si>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</si>
  <si>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</si>
  <si>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</si>
  <si>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</si>
  <si>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</si>
  <si>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</si>
  <si>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</si>
  <si>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</si>
  <si>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</si>
  <si>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</si>
  <si>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</si>
  <si>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</si>
  <si>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</si>
  <si>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</si>
  <si>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</si>
  <si>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</si>
  <si>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</si>
  <si>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</si>
  <si>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</si>
  <si>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</si>
  <si>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</si>
  <si>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</si>
  <si>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</si>
  <si>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</si>
  <si>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</si>
  <si>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</si>
  <si>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</si>
  <si>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</si>
  <si>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</si>
  <si>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</si>
  <si>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</si>
  <si>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</si>
  <si>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</si>
  <si>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</si>
  <si>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</si>
  <si>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</si>
  <si>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</si>
  <si>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</si>
  <si>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</si>
  <si>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</si>
  <si>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</si>
  <si>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</si>
  <si>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</si>
  <si>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</si>
  <si>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</si>
  <si>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</si>
  <si>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</si>
  <si>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</si>
  <si>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</si>
  <si>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</si>
  <si>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</si>
  <si>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</si>
  <si>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</si>
  <si>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</si>
  <si>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</si>
  <si>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</si>
  <si>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</si>
  <si>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</si>
  <si>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</si>
  <si>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</si>
  <si>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</si>
  <si>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</si>
  <si>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</si>
  <si>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</si>
  <si>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</si>
  <si>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</si>
  <si>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</si>
  <si>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</si>
  <si>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</si>
  <si>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</si>
  <si>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</si>
  <si>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</si>
  <si>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</si>
  <si>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</si>
  <si>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</si>
  <si>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</si>
  <si>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</si>
  <si>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</si>
  <si>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</si>
  <si>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</si>
  <si>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</si>
  <si>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</si>
  <si>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</si>
  <si>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</si>
  <si>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</si>
  <si>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</si>
  <si>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</si>
  <si>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</si>
  <si>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</si>
  <si>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</si>
  <si>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</si>
  <si>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</si>
  <si>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</si>
  <si>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</si>
  <si>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</si>
  <si>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</si>
  <si>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</si>
  <si>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</si>
  <si>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</si>
  <si>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</si>
  <si>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</si>
  <si>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</si>
  <si>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</si>
  <si>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</si>
  <si>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</si>
  <si>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</si>
  <si>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</si>
  <si>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</si>
  <si>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</si>
  <si>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</si>
  <si>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</si>
  <si>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</si>
  <si>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</si>
  <si>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</si>
  <si>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</si>
  <si>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</si>
  <si>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</si>
  <si>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</si>
  <si>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</si>
  <si>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</si>
  <si>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</si>
  <si>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</si>
  <si>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</si>
  <si>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</si>
  <si>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</si>
  <si>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</si>
  <si>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</si>
  <si>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</si>
  <si>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</si>
  <si>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</si>
  <si>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</si>
  <si>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</si>
  <si>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</si>
  <si>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</si>
  <si>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</si>
  <si>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</si>
  <si>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</si>
  <si>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</si>
  <si>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</si>
  <si>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</si>
  <si>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</si>
  <si>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</si>
  <si>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</si>
  <si>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</si>
  <si>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</si>
  <si>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</si>
  <si>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</si>
  <si>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</si>
  <si>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</si>
  <si>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</si>
  <si>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</si>
  <si>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</si>
  <si>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</si>
  <si>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</si>
  <si>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</si>
  <si>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</si>
  <si>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</si>
  <si>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</si>
  <si>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</si>
  <si>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</si>
  <si>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</si>
  <si>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</si>
  <si>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</si>
  <si>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</si>
  <si>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</si>
  <si>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</si>
  <si>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</si>
  <si>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</si>
  <si>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</si>
  <si>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</si>
  <si>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</si>
  <si>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</si>
  <si>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</si>
  <si>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</si>
  <si>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</si>
  <si>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</si>
  <si>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</si>
  <si>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</si>
  <si>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</si>
  <si>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</si>
  <si>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</si>
  <si>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</si>
  <si>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</si>
  <si>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</si>
  <si>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</si>
  <si>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</si>
  <si>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</si>
  <si>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</si>
  <si>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</si>
  <si>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</si>
  <si>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</si>
  <si>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</si>
  <si>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</si>
  <si>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</si>
  <si>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</si>
  <si>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</si>
  <si>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</si>
  <si>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</si>
  <si>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</si>
  <si>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</si>
  <si>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</si>
  <si>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</si>
  <si>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</si>
  <si>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</si>
  <si>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</si>
  <si>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</si>
  <si>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</si>
  <si>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</si>
  <si>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</si>
  <si>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</si>
  <si>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</si>
  <si>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</si>
  <si>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</si>
  <si>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</si>
  <si>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</si>
  <si>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</si>
  <si>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</si>
  <si>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</si>
  <si>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</si>
  <si>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</si>
  <si>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</si>
  <si>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</si>
  <si>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</si>
  <si>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</si>
  <si>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</si>
  <si>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</si>
  <si>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</si>
  <si>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</si>
  <si>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</si>
  <si>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</si>
  <si>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</si>
  <si>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</si>
  <si>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</si>
  <si>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</si>
  <si>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</si>
  <si>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</si>
  <si>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</si>
  <si>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</si>
  <si>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</si>
  <si>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</si>
  <si>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</si>
  <si>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</si>
  <si>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</si>
  <si>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</si>
  <si>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</si>
  <si>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</si>
  <si>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</si>
  <si>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</si>
  <si>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</si>
  <si>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</si>
  <si>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</si>
  <si>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</si>
  <si>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</si>
  <si>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</si>
  <si>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</si>
  <si>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</si>
  <si>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</si>
  <si>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</si>
  <si>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</si>
  <si>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</si>
  <si>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</si>
  <si>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</si>
  <si>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</si>
  <si>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</si>
  <si>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</si>
  <si>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</si>
  <si>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</si>
  <si>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</si>
  <si>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</si>
  <si>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</si>
  <si>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</si>
  <si>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</si>
  <si>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</si>
  <si>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</si>
  <si>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</si>
  <si>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</si>
  <si>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</si>
  <si>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</si>
  <si>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</si>
  <si>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</si>
  <si>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</si>
  <si>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</si>
  <si>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</si>
  <si>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</si>
  <si>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</si>
  <si>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</si>
  <si>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</si>
  <si>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</si>
  <si>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</si>
  <si>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</si>
  <si>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</si>
  <si>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</si>
  <si>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</si>
  <si>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</si>
  <si>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</si>
  <si>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</si>
  <si>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</si>
  <si>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</si>
  <si>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</si>
  <si>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</si>
  <si>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</si>
  <si>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</si>
  <si>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</si>
  <si>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</si>
  <si>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</si>
  <si>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</si>
  <si>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</si>
  <si>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</si>
  <si>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</si>
  <si>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</si>
  <si>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</si>
  <si>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</si>
  <si>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</si>
  <si>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</si>
  <si>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</si>
  <si>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</si>
  <si>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</si>
  <si>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</si>
  <si>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</si>
  <si>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</si>
  <si>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</si>
  <si>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</si>
  <si>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</si>
  <si>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</si>
  <si>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</si>
  <si>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</si>
  <si>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</si>
  <si>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</si>
  <si>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</si>
  <si>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</si>
  <si>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</si>
  <si>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</si>
  <si>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</si>
  <si>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</si>
  <si>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</si>
  <si>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</si>
  <si>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</si>
  <si>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</si>
  <si>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</si>
  <si>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</si>
  <si>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</si>
  <si>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</si>
  <si>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</si>
  <si>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</si>
  <si>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</si>
  <si>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</si>
  <si>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</si>
  <si>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</si>
  <si>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</si>
  <si>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</si>
  <si>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</si>
  <si>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</si>
  <si>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</si>
  <si>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</si>
  <si>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</si>
  <si>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</si>
  <si>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</si>
  <si>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</si>
  <si>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</si>
  <si>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</si>
  <si>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</si>
  <si>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</si>
  <si>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</si>
  <si>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</si>
  <si>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</si>
  <si>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</si>
  <si>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</si>
  <si>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</si>
  <si>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</si>
  <si>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</si>
  <si>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</si>
  <si>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</si>
  <si>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</si>
  <si>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</si>
  <si>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</si>
  <si>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</si>
  <si>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</si>
  <si>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</si>
  <si>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</si>
  <si>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</si>
  <si>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</si>
  <si>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</si>
  <si>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</si>
  <si>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</si>
  <si>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</si>
  <si>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</si>
  <si>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</si>
  <si>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</si>
  <si>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</si>
  <si>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</si>
  <si>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</si>
  <si>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</si>
  <si>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</si>
  <si>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</si>
  <si>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</si>
  <si>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</si>
  <si>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</si>
  <si>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</si>
  <si>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</si>
  <si>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</si>
  <si>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</si>
  <si>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</si>
  <si>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</si>
  <si>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</si>
  <si>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</si>
  <si>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</si>
  <si>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</si>
  <si>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</si>
  <si>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</si>
  <si>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</si>
  <si>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</si>
  <si>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</si>
  <si>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</si>
  <si>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</si>
  <si>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</si>
  <si>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</si>
  <si>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</si>
  <si>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</si>
  <si>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</si>
  <si>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</si>
  <si>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</si>
  <si>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</si>
  <si>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</si>
  <si>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</si>
  <si>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</si>
  <si>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</si>
  <si>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</si>
  <si>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</si>
  <si>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</si>
  <si>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</si>
  <si>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</si>
  <si>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</si>
  <si>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</si>
  <si>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</si>
  <si>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</si>
  <si>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</si>
  <si>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</si>
  <si>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</si>
  <si>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</si>
  <si>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</si>
  <si>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</si>
  <si>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</si>
  <si>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</si>
  <si>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</si>
  <si>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</si>
  <si>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</si>
  <si>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</si>
  <si>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</si>
  <si>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</si>
  <si>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</si>
  <si>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</si>
  <si>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</si>
  <si>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</si>
  <si>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</si>
  <si>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</si>
  <si>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</si>
  <si>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</si>
  <si>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</si>
  <si>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</si>
  <si>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</si>
  <si>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</si>
  <si>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</si>
  <si>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</si>
  <si>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</si>
  <si>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</si>
  <si>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</si>
  <si>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</si>
  <si>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</si>
  <si>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</si>
  <si>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</si>
  <si>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</si>
  <si>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</si>
  <si>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</si>
  <si>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</si>
  <si>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</si>
  <si>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</si>
  <si>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</si>
  <si>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</si>
  <si>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</si>
  <si>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</si>
  <si>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</si>
  <si>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</si>
  <si>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</si>
  <si>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</si>
  <si>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</si>
  <si>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</si>
  <si>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</si>
  <si>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</si>
  <si>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</si>
  <si>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</si>
  <si>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</si>
  <si>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</si>
  <si>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</si>
  <si>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</si>
  <si>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</si>
  <si>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</si>
  <si>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</si>
  <si>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</si>
  <si>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</si>
  <si>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</si>
  <si>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</si>
  <si>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</si>
  <si>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</si>
  <si>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</si>
  <si>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</si>
  <si>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</si>
  <si>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</si>
  <si>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</si>
  <si>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</si>
  <si>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</si>
  <si>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</si>
  <si>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</si>
  <si>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</si>
  <si>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</si>
  <si>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</si>
  <si>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</si>
  <si>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</si>
  <si>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</si>
  <si>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</si>
  <si>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</si>
  <si>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</si>
  <si>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</si>
  <si>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</si>
  <si>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</si>
  <si>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</si>
  <si>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</si>
  <si>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</si>
  <si>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</si>
  <si>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</si>
  <si>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</si>
  <si>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</si>
  <si>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</si>
  <si>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</si>
  <si>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</si>
  <si>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</si>
  <si>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</si>
  <si>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</si>
  <si>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</si>
  <si>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</si>
  <si>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</si>
  <si>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</si>
  <si>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</si>
  <si>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</si>
  <si>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</si>
  <si>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</si>
  <si>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</si>
  <si>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</si>
  <si>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</si>
  <si>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</si>
  <si>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</si>
  <si>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</si>
  <si>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</si>
  <si>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</si>
  <si>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</si>
  <si>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</si>
  <si>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</si>
  <si>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</si>
  <si>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</si>
  <si>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</si>
  <si>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</si>
  <si>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</si>
  <si>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</si>
  <si>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</si>
  <si>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</si>
  <si>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</si>
  <si>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</si>
  <si>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</si>
  <si>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</si>
  <si>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</si>
  <si>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</si>
  <si>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</si>
  <si>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</si>
  <si>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</si>
  <si>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</si>
  <si>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</si>
  <si>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</si>
  <si>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</si>
  <si>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</si>
  <si>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</si>
  <si>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</si>
  <si>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</si>
  <si>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</si>
  <si>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</si>
  <si>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</si>
  <si>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</si>
  <si>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</si>
  <si>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</si>
  <si>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</si>
  <si>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</si>
  <si>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</si>
  <si>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</si>
  <si>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</si>
  <si>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</si>
  <si>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</si>
  <si>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</si>
  <si>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</si>
  <si>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</si>
  <si>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</si>
  <si>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</si>
  <si>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</si>
  <si>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</si>
  <si>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</si>
  <si>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</si>
  <si>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</si>
  <si>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</si>
  <si>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</si>
  <si>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</si>
  <si>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</si>
  <si>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</si>
  <si>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</si>
  <si>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</si>
  <si>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</si>
  <si>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</si>
  <si>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</si>
  <si>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</si>
  <si>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</si>
  <si>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</si>
  <si>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</si>
  <si>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</si>
  <si>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</si>
  <si>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</si>
  <si>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</si>
  <si>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</si>
  <si>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</si>
  <si>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</si>
  <si>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</si>
  <si>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</si>
  <si>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</si>
  <si>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</si>
  <si>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</si>
  <si>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</si>
  <si>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</si>
  <si>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</si>
  <si>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</si>
  <si>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</si>
  <si>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</si>
  <si>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</si>
  <si>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</si>
  <si>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</si>
  <si>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</si>
  <si>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</si>
  <si>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</si>
  <si>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</si>
  <si>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</si>
  <si>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</si>
  <si>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</si>
  <si>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</si>
  <si>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</si>
  <si>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</si>
  <si>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</si>
  <si>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</si>
  <si>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</si>
  <si>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</si>
  <si>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</si>
  <si>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</si>
  <si>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</si>
  <si>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</si>
  <si>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</si>
  <si>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</si>
  <si>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</si>
  <si>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</si>
  <si>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</si>
  <si>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</si>
  <si>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</si>
  <si>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</si>
  <si>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</si>
  <si>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</si>
  <si>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</si>
  <si>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</si>
  <si>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</si>
  <si>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</si>
  <si>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</si>
  <si>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</si>
  <si>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</si>
  <si>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</si>
  <si>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</si>
  <si>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</si>
  <si>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</si>
  <si>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</si>
  <si>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</si>
  <si>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</si>
  <si>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</si>
  <si>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</si>
  <si>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</si>
  <si>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</si>
  <si>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</si>
  <si>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</si>
  <si>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</si>
  <si>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</si>
  <si>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</si>
  <si>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</si>
  <si>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</si>
  <si>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</si>
  <si>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</si>
  <si>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</si>
  <si>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</si>
  <si>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</si>
  <si>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</si>
  <si>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</si>
  <si>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</si>
  <si>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</si>
  <si>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</si>
  <si>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</si>
  <si>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</si>
  <si>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</si>
  <si>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</si>
  <si>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</si>
  <si>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</si>
  <si>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</si>
  <si>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</si>
  <si>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</si>
  <si>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</si>
  <si>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</si>
  <si>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</si>
  <si>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</si>
  <si>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</si>
  <si>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</si>
  <si>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</si>
  <si>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</si>
  <si>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</si>
  <si>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</si>
  <si>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</si>
  <si>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</si>
  <si>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</si>
  <si>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</si>
  <si>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</si>
  <si>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</si>
  <si>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</si>
  <si>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</si>
  <si>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</si>
  <si>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</si>
  <si>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</si>
  <si>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</si>
  <si>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</si>
  <si>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</si>
  <si>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</si>
  <si>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</si>
  <si>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</si>
  <si>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</si>
  <si>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</si>
  <si>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</si>
  <si>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</si>
  <si>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</si>
  <si>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</si>
  <si>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</si>
  <si>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</si>
  <si>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</si>
  <si>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</si>
  <si>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</si>
  <si>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</si>
  <si>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</si>
  <si>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</si>
  <si>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</si>
  <si>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</si>
  <si>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</si>
  <si>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</si>
  <si>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</si>
  <si>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</si>
  <si>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</si>
  <si>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</si>
  <si>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</si>
  <si>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</si>
  <si>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</si>
  <si>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</si>
  <si>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</si>
  <si>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</si>
  <si>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</si>
  <si>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</si>
  <si>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</si>
  <si>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</si>
  <si>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</si>
  <si>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</si>
  <si>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</si>
  <si>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</si>
  <si>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</si>
  <si>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</si>
  <si>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</si>
  <si>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</si>
  <si>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</si>
  <si>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</si>
  <si>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</si>
  <si>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</si>
  <si>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</si>
  <si>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</si>
  <si>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</si>
  <si>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</si>
  <si>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</si>
  <si>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</si>
  <si>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</si>
  <si>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</si>
  <si>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</si>
  <si>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</si>
  <si>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</si>
  <si>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</si>
  <si>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</si>
  <si>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</si>
  <si>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</si>
  <si>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</si>
  <si>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</si>
  <si>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</si>
  <si>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</si>
  <si>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</si>
  <si>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</si>
  <si>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</si>
  <si>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</si>
  <si>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</si>
  <si>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</si>
  <si>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</si>
  <si>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</si>
  <si>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</si>
  <si>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</si>
  <si>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</si>
  <si>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</si>
  <si>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</si>
  <si>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</si>
  <si>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</si>
  <si>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</si>
  <si>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</si>
  <si>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</si>
  <si>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</si>
  <si>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</si>
  <si>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</si>
  <si>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</si>
  <si>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</si>
  <si>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</si>
  <si>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</si>
  <si>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</si>
  <si>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</si>
  <si>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</si>
  <si>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</si>
  <si>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</si>
  <si>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</si>
  <si>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</si>
  <si>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</si>
  <si>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</si>
  <si>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</si>
  <si>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</si>
  <si>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</si>
  <si>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</si>
  <si>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</si>
  <si>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</si>
  <si>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</si>
  <si>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</si>
  <si>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</si>
  <si>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</si>
  <si>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</si>
  <si>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</si>
  <si>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</si>
  <si>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</si>
  <si>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</si>
  <si>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</si>
  <si>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</si>
  <si>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</si>
  <si>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</si>
  <si>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</si>
  <si>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</si>
  <si>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</si>
  <si>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</si>
  <si>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</si>
  <si>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</si>
  <si>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</si>
  <si>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</si>
  <si>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</si>
  <si>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</si>
  <si>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</si>
  <si>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</si>
  <si>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</si>
  <si>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</si>
  <si>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</si>
  <si>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</si>
  <si>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</si>
  <si>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</si>
  <si>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</si>
  <si>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</si>
  <si>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</si>
  <si>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</si>
  <si>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</si>
  <si>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</si>
  <si>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</si>
  <si>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</si>
  <si>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</si>
  <si>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</si>
  <si>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</si>
  <si>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</si>
  <si>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</si>
  <si>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</si>
  <si>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</si>
  <si>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</si>
  <si>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</si>
  <si>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</si>
  <si>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</si>
  <si>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</si>
  <si>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</si>
  <si>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</si>
  <si>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</si>
  <si>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</si>
  <si>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</si>
  <si>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</si>
  <si>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</si>
  <si>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</si>
  <si>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</si>
  <si>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</si>
  <si>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</si>
  <si>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</si>
  <si>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</si>
  <si>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</si>
  <si>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</si>
  <si>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</si>
  <si>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</si>
  <si>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</si>
  <si>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</si>
  <si>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</si>
  <si>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</si>
  <si>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</si>
  <si>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</si>
  <si>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</si>
  <si>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</si>
  <si>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</si>
  <si>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</si>
  <si>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</si>
  <si>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</si>
  <si>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</si>
  <si>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</si>
  <si>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</si>
  <si>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</si>
  <si>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</si>
  <si>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</si>
  <si>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</si>
  <si>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</si>
  <si>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</si>
  <si>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</si>
  <si>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</si>
  <si>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</si>
  <si>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</si>
  <si>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</si>
  <si>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</si>
  <si>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</si>
  <si>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</si>
  <si>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</si>
  <si>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</si>
  <si>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</si>
  <si>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</si>
  <si>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</si>
  <si>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</si>
  <si>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</si>
  <si>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</si>
  <si>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</si>
  <si>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</si>
  <si>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</si>
  <si>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</si>
  <si>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</si>
  <si>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</si>
  <si>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</si>
  <si>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</si>
  <si>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</si>
  <si>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</si>
  <si>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</si>
  <si>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</si>
  <si>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</si>
  <si>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</si>
  <si>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</si>
  <si>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</si>
  <si>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</si>
  <si>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</si>
  <si>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</si>
  <si>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</si>
  <si>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</si>
  <si>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</si>
  <si>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</si>
  <si>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</si>
  <si>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</si>
  <si>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</si>
  <si>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</si>
  <si>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</si>
  <si>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</si>
  <si>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</si>
  <si>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</si>
  <si>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</si>
  <si>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</si>
  <si>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</si>
  <si>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</si>
  <si>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</si>
  <si>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</si>
  <si>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</si>
  <si>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</si>
  <si>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</si>
  <si>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</si>
  <si>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</si>
  <si>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</si>
  <si>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</si>
  <si>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</si>
  <si>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</si>
  <si>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</si>
  <si>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</si>
  <si>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</si>
  <si>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</si>
  <si>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</si>
  <si>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</si>
  <si>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</si>
  <si>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</si>
  <si>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</si>
  <si>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</si>
  <si>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</si>
  <si>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</si>
  <si>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</si>
  <si>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</si>
  <si>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</si>
  <si>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</si>
  <si>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</si>
  <si>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</si>
  <si>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</si>
  <si>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</si>
  <si>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</si>
  <si>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</si>
  <si>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</si>
  <si>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</si>
  <si>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</si>
  <si>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</si>
  <si>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</si>
  <si>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</si>
  <si>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</si>
  <si>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</si>
  <si>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</si>
  <si>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</si>
  <si>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</si>
  <si>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</si>
  <si>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</si>
  <si>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</si>
  <si>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</si>
  <si>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</si>
  <si>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</si>
  <si>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</si>
  <si>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</si>
  <si>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</si>
  <si>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</si>
  <si>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</si>
  <si>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</si>
  <si>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</si>
  <si>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</si>
  <si>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</si>
  <si>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</si>
  <si>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</si>
  <si>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</si>
  <si>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</si>
  <si>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</si>
  <si>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</si>
  <si>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</si>
  <si>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</si>
  <si>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</si>
  <si>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</si>
  <si>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</si>
  <si>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</si>
  <si>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</si>
  <si>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</si>
  <si>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</si>
  <si>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</si>
  <si>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</si>
  <si>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</si>
  <si>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</si>
  <si>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</si>
  <si>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</si>
  <si>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</si>
  <si>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</si>
  <si>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</si>
  <si>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</si>
  <si>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</si>
  <si>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</si>
  <si>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</si>
  <si>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</si>
  <si>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</si>
  <si>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</si>
  <si>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</si>
  <si>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</si>
  <si>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</si>
  <si>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</si>
  <si>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</si>
  <si>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</si>
  <si>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</si>
  <si>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</si>
  <si>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</si>
  <si>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</si>
  <si>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</si>
  <si>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</si>
  <si>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</si>
  <si>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</si>
  <si>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</si>
  <si>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</si>
  <si>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</si>
  <si>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</si>
  <si>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</si>
  <si>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</si>
  <si>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</si>
  <si>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</si>
  <si>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</si>
  <si>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</si>
  <si>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</si>
  <si>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</si>
  <si>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</si>
  <si>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</si>
  <si>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</si>
  <si>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</si>
  <si>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</si>
  <si>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</si>
  <si>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</si>
  <si>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</si>
  <si>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</si>
  <si>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</si>
  <si>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</si>
  <si>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</si>
  <si>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</si>
  <si>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</si>
  <si>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</si>
  <si>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</si>
  <si>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</si>
  <si>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</si>
  <si>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</si>
  <si>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</si>
  <si>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</si>
  <si>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</si>
  <si>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</si>
  <si>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</si>
  <si>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</si>
  <si>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</si>
  <si>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</si>
  <si>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</si>
  <si>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</si>
  <si>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</si>
  <si>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</si>
  <si>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</si>
  <si>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</si>
  <si>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</si>
  <si>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</si>
  <si>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</si>
  <si>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</si>
  <si>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</si>
  <si>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</si>
  <si>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</si>
  <si>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</si>
  <si>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</si>
  <si>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</si>
  <si>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</si>
  <si>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</si>
  <si>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</si>
  <si>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</si>
  <si>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</si>
  <si>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</si>
  <si>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</si>
  <si>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</si>
  <si>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</si>
  <si>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</si>
  <si>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</si>
  <si>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</si>
  <si>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</si>
  <si>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</si>
  <si>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</si>
  <si>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</si>
  <si>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</si>
  <si>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</si>
  <si>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</si>
  <si>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</si>
  <si>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</si>
  <si>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</si>
  <si>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</si>
  <si>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</si>
  <si>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</si>
  <si>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</si>
  <si>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</si>
  <si>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</si>
  <si>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</si>
  <si>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</si>
  <si>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</si>
  <si>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</si>
  <si>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</si>
  <si>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</si>
  <si>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</si>
  <si>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</si>
  <si>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</si>
  <si>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</si>
  <si>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</si>
  <si>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</si>
  <si>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</si>
  <si>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</si>
  <si>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</si>
  <si>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</si>
  <si>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</si>
  <si>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</si>
  <si>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</si>
  <si>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</si>
  <si>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</si>
  <si>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</si>
  <si>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</si>
  <si>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</si>
  <si>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</si>
  <si>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</si>
  <si>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</si>
  <si>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</si>
  <si>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</si>
  <si>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</si>
  <si>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</si>
  <si>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</si>
  <si>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</si>
  <si>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</si>
  <si>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</si>
  <si>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</si>
  <si>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</si>
  <si>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</si>
  <si>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</si>
  <si>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</si>
  <si>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</si>
  <si>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</si>
  <si>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</si>
  <si>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</si>
  <si>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</si>
  <si>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</si>
  <si>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</si>
  <si>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</si>
  <si>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</si>
  <si>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</si>
  <si>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</si>
  <si>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</si>
  <si>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</si>
  <si>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</si>
  <si>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</si>
  <si>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</si>
  <si>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</si>
  <si>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</si>
  <si>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</si>
  <si>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</si>
  <si>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</si>
  <si>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</si>
  <si>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</si>
  <si>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</si>
  <si>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</si>
  <si>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</si>
  <si>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</si>
  <si>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</si>
  <si>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</si>
  <si>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</si>
  <si>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</si>
  <si>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</si>
  <si>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</si>
  <si>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</si>
  <si>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</si>
  <si>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</si>
  <si>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</si>
  <si>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</si>
  <si>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</si>
  <si>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</si>
  <si>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</si>
  <si>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</si>
  <si>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</si>
  <si>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</si>
  <si>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</si>
  <si>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</si>
  <si>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</si>
  <si>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</si>
  <si>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</si>
  <si>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</si>
  <si>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</si>
  <si>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</si>
  <si>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</si>
  <si>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</si>
  <si>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</si>
  <si>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</si>
  <si>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</si>
  <si>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</si>
  <si>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</si>
  <si>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</si>
  <si>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</si>
  <si>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</si>
  <si>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</si>
  <si>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</si>
  <si>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</si>
  <si>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</si>
  <si>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</si>
  <si>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</si>
  <si>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</si>
  <si>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</si>
  <si>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</si>
  <si>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</si>
  <si>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</si>
  <si>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</si>
  <si>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</si>
  <si>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</si>
  <si>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</si>
  <si>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</si>
  <si>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</si>
  <si>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</si>
  <si>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</si>
  <si>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</si>
  <si>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</si>
  <si>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</si>
  <si>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</si>
  <si>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</si>
  <si>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</si>
  <si>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</si>
  <si>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</si>
  <si>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</si>
  <si>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</si>
  <si>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</si>
  <si>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</si>
  <si>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</si>
  <si>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</si>
  <si>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</si>
  <si>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</si>
  <si>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</si>
  <si>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</si>
  <si>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</si>
  <si>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</si>
  <si>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</si>
  <si>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</si>
  <si>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</si>
  <si>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</si>
  <si>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</si>
  <si>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</si>
  <si>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</si>
  <si>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</si>
  <si>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</si>
  <si>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</si>
  <si>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</si>
  <si>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</si>
  <si>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</si>
  <si>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</si>
  <si>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</si>
  <si>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</si>
  <si>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</si>
  <si>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</si>
  <si>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</si>
  <si>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</si>
  <si>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</si>
  <si>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</si>
  <si>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</si>
  <si>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</si>
  <si>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</si>
  <si>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</si>
  <si>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</si>
  <si>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</si>
  <si>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</si>
  <si>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</si>
  <si>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</si>
  <si>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</si>
  <si>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</si>
  <si>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</si>
  <si>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</si>
  <si>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</si>
  <si>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</si>
  <si>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</si>
  <si>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</si>
  <si>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</si>
  <si>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</si>
  <si>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</si>
  <si>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</si>
  <si>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</si>
  <si>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</si>
  <si>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</si>
  <si>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</si>
  <si>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</si>
  <si>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</si>
  <si>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</si>
  <si>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</si>
  <si>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</si>
  <si>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</si>
  <si>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</si>
  <si>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</si>
  <si>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</si>
  <si>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</si>
  <si>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</si>
  <si>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</si>
  <si>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</si>
  <si>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</si>
  <si>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</si>
  <si>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</si>
  <si>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</si>
  <si>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</si>
  <si>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</si>
  <si>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</si>
  <si>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</si>
  <si>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</si>
  <si>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</si>
  <si>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</si>
  <si>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</si>
  <si>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</si>
  <si>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</si>
  <si>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</si>
  <si>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</si>
  <si>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</si>
  <si>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</si>
  <si>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</si>
  <si>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</si>
  <si>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</si>
  <si>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</si>
  <si>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</si>
  <si>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</si>
  <si>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</si>
  <si>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</si>
  <si>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</si>
  <si>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</si>
  <si>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</si>
  <si>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</si>
  <si>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</si>
  <si>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</si>
  <si>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</si>
  <si>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</si>
  <si>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</si>
  <si>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</si>
  <si>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</si>
  <si>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</si>
  <si>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</si>
  <si>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</si>
  <si>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</si>
  <si>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</si>
  <si>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</si>
  <si>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</si>
  <si>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</si>
  <si>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</si>
  <si>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</si>
  <si>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</si>
  <si>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</si>
  <si>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</si>
  <si>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</si>
  <si>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</si>
  <si>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</si>
  <si>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</si>
  <si>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</si>
  <si>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</si>
  <si>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</si>
  <si>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</si>
  <si>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</si>
  <si>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</si>
  <si>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</si>
  <si>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</si>
  <si>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</si>
  <si>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</si>
  <si>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</si>
  <si>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</si>
  <si>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</si>
  <si>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</si>
  <si>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</si>
  <si>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</si>
  <si>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</si>
  <si>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</si>
  <si>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</si>
  <si>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</si>
  <si>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</si>
  <si>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</si>
  <si>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</si>
  <si>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</si>
  <si>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</si>
  <si>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</si>
  <si>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</si>
  <si>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</si>
  <si>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</si>
  <si>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</si>
  <si>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</si>
  <si>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</si>
  <si>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</si>
  <si>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</si>
  <si>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</si>
  <si>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</si>
  <si>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</si>
  <si>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</si>
  <si>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</si>
  <si>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</si>
  <si>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</si>
  <si>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</si>
  <si>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</si>
  <si>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</si>
  <si>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</si>
  <si>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</si>
  <si>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</si>
  <si>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</si>
  <si>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</si>
  <si>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</si>
  <si>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</si>
  <si>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</si>
  <si>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</si>
  <si>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</si>
  <si>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</si>
  <si>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</si>
  <si>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</si>
  <si>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</si>
  <si>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</si>
  <si>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</si>
  <si>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</si>
  <si>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</si>
  <si>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</si>
  <si>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</si>
  <si>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</si>
  <si>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</si>
  <si>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</si>
  <si>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</si>
  <si>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</si>
  <si>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</si>
  <si>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</si>
  <si>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</si>
  <si>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</si>
  <si>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</si>
  <si>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</si>
  <si>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</si>
  <si>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</si>
  <si>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</si>
  <si>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</si>
  <si>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</si>
  <si>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</si>
  <si>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</si>
  <si>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</si>
  <si>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</si>
  <si>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</si>
  <si>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</si>
  <si>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</si>
  <si>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</si>
  <si>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</si>
  <si>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</si>
  <si>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</si>
  <si>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</si>
  <si>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</si>
  <si>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</si>
  <si>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</si>
  <si>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</si>
  <si>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</si>
  <si>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</si>
  <si>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</si>
  <si>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</si>
  <si>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</si>
  <si>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</si>
  <si>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</si>
  <si>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</si>
  <si>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</si>
  <si>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</si>
  <si>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</si>
  <si>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</si>
  <si>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</si>
  <si>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</si>
  <si>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</si>
  <si>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</si>
  <si>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</si>
  <si>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</si>
  <si>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</si>
  <si>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</si>
  <si>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</si>
  <si>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</si>
  <si>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</si>
  <si>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</si>
  <si>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</si>
  <si>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</si>
  <si>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</si>
  <si>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</si>
  <si>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</si>
  <si>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</si>
  <si>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</si>
  <si>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</si>
  <si>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</si>
  <si>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</si>
  <si>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</si>
  <si>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</si>
  <si>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</si>
  <si>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</si>
  <si>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</si>
  <si>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</si>
  <si>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</si>
  <si>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</si>
  <si>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</si>
  <si>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</si>
  <si>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</si>
  <si>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</si>
  <si>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</si>
  <si>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</si>
  <si>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</si>
  <si>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</si>
  <si>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</si>
  <si>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</si>
  <si>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</si>
  <si>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</si>
  <si>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</si>
  <si>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</si>
  <si>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</si>
  <si>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</si>
  <si>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</si>
  <si>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</si>
  <si>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</si>
  <si>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</si>
  <si>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</si>
  <si>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</si>
  <si>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</si>
  <si>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</si>
  <si>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</si>
  <si>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</si>
  <si>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</si>
  <si>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</si>
  <si>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</si>
  <si>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</si>
  <si>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</si>
  <si>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</si>
  <si>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</si>
  <si>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</si>
  <si>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</si>
  <si>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</si>
  <si>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</si>
  <si>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</si>
  <si>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</si>
  <si>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</si>
  <si>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</si>
  <si>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</si>
  <si>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</si>
  <si>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</si>
  <si>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</si>
  <si>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</si>
  <si>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</si>
  <si>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</si>
  <si>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</si>
  <si>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</si>
  <si>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</si>
  <si>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</si>
  <si>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</si>
  <si>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</si>
  <si>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</si>
  <si>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</si>
  <si>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</si>
  <si>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</si>
  <si>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</si>
  <si>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</si>
  <si>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</si>
  <si>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</si>
  <si>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</si>
  <si>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</si>
  <si>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</si>
  <si>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</si>
  <si>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</si>
  <si>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</si>
  <si>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</si>
  <si>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</si>
  <si>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</si>
  <si>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</si>
  <si>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</si>
  <si>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</si>
  <si>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</si>
  <si>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</si>
  <si>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</si>
  <si>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</si>
  <si>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</si>
  <si>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</si>
  <si>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</si>
  <si>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</si>
  <si>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</si>
  <si>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</si>
  <si>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</si>
  <si>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</si>
  <si>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</si>
  <si>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</si>
  <si>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</si>
  <si>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</si>
  <si>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</si>
  <si>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</si>
  <si>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</si>
  <si>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</si>
  <si>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</si>
  <si>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</si>
  <si>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</si>
  <si>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</si>
  <si>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</si>
  <si>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</si>
  <si>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</si>
  <si>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</si>
  <si>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</si>
  <si>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</si>
  <si>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</si>
  <si>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</si>
  <si>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</si>
  <si>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</si>
  <si>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</si>
  <si>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</si>
  <si>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</si>
  <si>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</si>
  <si>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</si>
  <si>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</si>
  <si>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</si>
  <si>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</si>
  <si>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</si>
  <si>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</si>
  <si>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</si>
  <si>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</si>
  <si>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</si>
  <si>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</si>
  <si>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</si>
  <si>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</si>
  <si>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</si>
  <si>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</si>
  <si>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</si>
  <si>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</si>
  <si>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</si>
  <si>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</si>
  <si>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</si>
  <si>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</si>
  <si>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</si>
  <si>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</si>
  <si>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</si>
  <si>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</si>
  <si>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</si>
  <si>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</si>
  <si>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</si>
  <si>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</si>
  <si>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</si>
  <si>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</si>
  <si>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</si>
  <si>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</si>
  <si>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</si>
  <si>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</si>
  <si>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</si>
  <si>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</si>
  <si>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</si>
  <si>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</si>
  <si>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</si>
  <si>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</si>
  <si>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</si>
  <si>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</si>
  <si>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</si>
  <si>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</si>
  <si>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</si>
  <si>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</si>
  <si>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</si>
  <si>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</si>
  <si>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</si>
  <si>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</si>
  <si>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</si>
  <si>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</si>
  <si>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</si>
  <si>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</si>
  <si>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</si>
  <si>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</si>
  <si>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</si>
  <si>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</si>
  <si>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</si>
  <si>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</si>
  <si>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</si>
  <si>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</si>
  <si>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</si>
  <si>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</si>
  <si>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</si>
  <si>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</si>
  <si>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</si>
  <si>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</si>
  <si>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</si>
  <si>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</si>
  <si>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</si>
  <si>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</si>
  <si>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</si>
  <si>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</si>
  <si>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</si>
  <si>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</si>
  <si>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</si>
  <si>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</si>
  <si>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</si>
  <si>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</si>
  <si>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</si>
  <si>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</si>
  <si>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</si>
  <si>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</si>
  <si>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</si>
  <si>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</si>
  <si>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</si>
  <si>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</si>
  <si>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</si>
  <si>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</si>
  <si>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</si>
  <si>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</si>
  <si>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</si>
  <si>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</si>
  <si>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</si>
  <si>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</si>
  <si>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</si>
  <si>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</si>
  <si>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</si>
  <si>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</si>
  <si>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</si>
  <si>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</si>
  <si>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</si>
  <si>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</si>
  <si>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</si>
  <si>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</si>
  <si>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</si>
  <si>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</si>
  <si>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</si>
  <si>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</si>
  <si>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</si>
  <si>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</si>
  <si>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</si>
  <si>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</si>
  <si>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</si>
  <si>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</si>
  <si>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</si>
  <si>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</si>
  <si>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</si>
  <si>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</si>
  <si>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</si>
  <si>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</si>
  <si>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</si>
  <si>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</si>
  <si>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</si>
  <si>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</si>
  <si>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</si>
  <si>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</si>
  <si>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</si>
  <si>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</si>
  <si>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</si>
  <si>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</si>
  <si>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</si>
  <si>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</si>
  <si>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</si>
  <si>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</si>
  <si>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</si>
  <si>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</si>
  <si>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</si>
  <si>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</si>
  <si>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</si>
  <si>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</si>
  <si>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</si>
  <si>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</si>
  <si>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</si>
  <si>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</si>
  <si>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</si>
  <si>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</si>
  <si>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</si>
  <si>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</si>
  <si>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</si>
  <si>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</si>
  <si>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</si>
  <si>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</si>
  <si>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</si>
  <si>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</si>
  <si>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</si>
  <si>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</si>
  <si>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</si>
  <si>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</si>
  <si>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</si>
  <si>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</si>
  <si>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</si>
  <si>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</si>
  <si>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</si>
  <si>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</si>
  <si>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</si>
  <si>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</si>
  <si>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</si>
  <si>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</si>
  <si>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</si>
  <si>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</si>
  <si>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</si>
  <si>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</si>
  <si>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</si>
  <si>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</si>
  <si>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</si>
  <si>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</si>
  <si>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</si>
  <si>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</si>
  <si>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</si>
  <si>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</si>
  <si>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</si>
  <si>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</si>
  <si>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</si>
  <si>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</si>
  <si>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</si>
  <si>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</si>
  <si>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</si>
  <si>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</si>
  <si>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</si>
  <si>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</si>
  <si>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</si>
  <si>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</si>
  <si>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</si>
  <si>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</si>
  <si>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</si>
  <si>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</si>
  <si>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</si>
  <si>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</si>
  <si>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</si>
  <si>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</si>
  <si>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</si>
  <si>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</si>
  <si>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</si>
  <si>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</si>
  <si>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</si>
  <si>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</si>
  <si>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</si>
  <si>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</si>
  <si>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</si>
  <si>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</si>
  <si>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</si>
  <si>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</si>
  <si>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</si>
  <si>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</si>
  <si>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</si>
  <si>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</si>
  <si>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</si>
  <si>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</si>
  <si>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</si>
  <si>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</si>
  <si>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</si>
  <si>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</si>
  <si>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</si>
  <si>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</si>
  <si>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</si>
  <si>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</si>
  <si>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</si>
  <si>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</si>
  <si>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</si>
  <si>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</si>
  <si>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</si>
  <si>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</si>
  <si>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</si>
  <si>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</si>
  <si>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</si>
  <si>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</si>
  <si>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</si>
  <si>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</si>
  <si>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</si>
  <si>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</si>
  <si>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</si>
  <si>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</si>
  <si>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</si>
  <si>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</si>
  <si>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</si>
  <si>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</si>
  <si>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</si>
  <si>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</si>
  <si>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</si>
  <si>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</si>
  <si>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</si>
  <si>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</si>
  <si>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</si>
  <si>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</si>
  <si>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</si>
  <si>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</si>
  <si>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</si>
  <si>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</si>
  <si>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</si>
  <si>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</si>
  <si>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</si>
  <si>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</si>
  <si>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</si>
  <si>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</si>
  <si>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</si>
  <si>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</si>
  <si>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</si>
  <si>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</si>
  <si>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</si>
  <si>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</si>
  <si>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</si>
  <si>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</si>
  <si>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</si>
  <si>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</si>
  <si>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</si>
  <si>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</si>
  <si>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</si>
  <si>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</si>
  <si>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</si>
  <si>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</si>
  <si>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</si>
  <si>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</si>
  <si>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</si>
  <si>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</si>
  <si>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</si>
  <si>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</si>
  <si>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</si>
  <si>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</si>
  <si>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</si>
  <si>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</si>
  <si>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</si>
  <si>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</si>
  <si>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</si>
  <si>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</si>
  <si>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</si>
  <si>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</si>
  <si>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</si>
  <si>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</si>
  <si>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</si>
  <si>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</si>
  <si>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</si>
  <si>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</si>
  <si>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</si>
  <si>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</si>
  <si>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</si>
  <si>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</si>
  <si>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</si>
  <si>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</si>
  <si>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</si>
  <si>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</si>
  <si>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</si>
  <si>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</si>
  <si>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</si>
  <si>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</si>
  <si>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</si>
  <si>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</si>
  <si>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</si>
  <si>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</si>
  <si>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</si>
  <si>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</si>
  <si>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</si>
  <si>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</si>
  <si>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</si>
  <si>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</si>
  <si>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</si>
  <si>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</si>
  <si>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</si>
  <si>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</si>
  <si>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</si>
  <si>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</si>
  <si>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</si>
  <si>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</si>
  <si>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</si>
  <si>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</si>
  <si>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</si>
  <si>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</si>
  <si>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</si>
  <si>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</si>
  <si>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</si>
  <si>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</si>
  <si>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</si>
  <si>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</si>
  <si>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</si>
  <si>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</si>
  <si>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</si>
  <si>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</si>
  <si>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</si>
  <si>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</si>
  <si>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</si>
  <si>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</si>
  <si>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</si>
  <si>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</si>
  <si>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</si>
  <si>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</si>
  <si>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</si>
  <si>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</si>
  <si>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</si>
  <si>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</si>
  <si>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</si>
  <si>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</si>
  <si>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</si>
  <si>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</si>
  <si>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</si>
  <si>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</si>
  <si>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</si>
  <si>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</si>
  <si>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</si>
  <si>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</si>
  <si>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</si>
  <si>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</si>
  <si>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</si>
  <si>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</si>
  <si>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</si>
  <si>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</si>
  <si>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</si>
  <si>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</si>
  <si>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</si>
  <si>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</si>
  <si>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</si>
  <si>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</si>
  <si>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</si>
  <si>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</si>
  <si>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</si>
  <si>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</si>
  <si>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</si>
  <si>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</si>
  <si>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</si>
  <si>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</si>
  <si>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</si>
  <si>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</si>
  <si>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</si>
  <si>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</si>
  <si>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</si>
  <si>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</si>
  <si>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</si>
  <si>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</si>
  <si>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</si>
  <si>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</si>
  <si>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</si>
  <si>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</si>
  <si>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</si>
  <si>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</si>
  <si>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</si>
  <si>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</si>
  <si>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</si>
  <si>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</si>
  <si>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</si>
  <si>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</si>
  <si>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</si>
  <si>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</si>
  <si>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</si>
  <si>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</si>
  <si>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</si>
  <si>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</si>
  <si>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</si>
  <si>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</si>
  <si>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</si>
  <si>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</si>
  <si>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</si>
  <si>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</si>
  <si>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</si>
  <si>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</si>
  <si>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</si>
  <si>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</si>
  <si>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</si>
  <si>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</si>
  <si>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</si>
  <si>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</si>
  <si>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</si>
  <si>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</si>
  <si>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</si>
  <si>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</si>
  <si>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</si>
  <si>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</si>
  <si>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</si>
  <si>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</si>
  <si>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</si>
  <si>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</si>
  <si>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</si>
  <si>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</si>
  <si>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</si>
  <si>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</si>
  <si>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</si>
  <si>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</si>
  <si>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</si>
  <si>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</si>
  <si>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</si>
  <si>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</si>
  <si>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</si>
  <si>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</si>
  <si>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</si>
  <si>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</si>
  <si>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</si>
  <si>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</si>
  <si>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</si>
  <si>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</si>
  <si>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</si>
  <si>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</si>
  <si>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</si>
  <si>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</si>
  <si>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</si>
  <si>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</si>
  <si>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</si>
  <si>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</si>
  <si>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</si>
  <si>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</si>
  <si>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</si>
  <si>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</si>
  <si>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</si>
  <si>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</si>
  <si>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</si>
  <si>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</si>
  <si>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</si>
  <si>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</si>
  <si>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</si>
  <si>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</si>
  <si>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</si>
  <si>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</si>
  <si>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</si>
  <si>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</si>
  <si>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</si>
  <si>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</si>
  <si>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</si>
  <si>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</si>
  <si>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</si>
  <si>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</si>
  <si>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</si>
  <si>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</si>
  <si>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</si>
  <si>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</si>
  <si>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</si>
  <si>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</si>
  <si>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</si>
  <si>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</si>
  <si>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</si>
  <si>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</si>
  <si>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</si>
  <si>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</si>
  <si>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</si>
  <si>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</si>
  <si>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</si>
  <si>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</si>
  <si>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</si>
  <si>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</si>
  <si>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</si>
  <si>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</si>
  <si>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</si>
  <si>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</si>
  <si>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</si>
  <si>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</si>
  <si>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</si>
  <si>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</si>
  <si>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</si>
  <si>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</si>
  <si>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</si>
  <si>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</si>
  <si>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</si>
  <si>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</si>
  <si>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</si>
  <si>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</si>
  <si>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</si>
  <si>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</si>
  <si>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</si>
  <si>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</si>
  <si>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</si>
  <si>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</si>
  <si>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</si>
  <si>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</si>
  <si>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</si>
  <si>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</si>
  <si>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</si>
  <si>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</si>
  <si>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</si>
  <si>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</si>
  <si>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</si>
  <si>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</si>
  <si>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</si>
  <si>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</si>
  <si>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</si>
  <si>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</si>
  <si>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</si>
  <si>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</si>
  <si>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</si>
  <si>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</si>
  <si>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</si>
  <si>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</si>
  <si>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</si>
  <si>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</si>
  <si>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</si>
  <si>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</si>
  <si>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</si>
  <si>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</si>
  <si>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</si>
  <si>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</si>
  <si>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</si>
  <si>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</si>
  <si>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</si>
  <si>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</si>
  <si>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</si>
  <si>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</si>
  <si>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</si>
  <si>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</si>
  <si>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</si>
  <si>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</si>
  <si>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</si>
  <si>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</si>
  <si>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</si>
  <si>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</si>
  <si>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</si>
  <si>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</si>
  <si>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</si>
  <si>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</si>
  <si>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</si>
  <si>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</si>
  <si>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</si>
  <si>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</si>
  <si>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</si>
  <si>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</si>
  <si>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</si>
  <si>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</si>
  <si>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</si>
  <si>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</si>
  <si>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</si>
  <si>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</si>
  <si>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</si>
  <si>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</si>
  <si>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</si>
  <si>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</si>
  <si>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</si>
  <si>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</si>
  <si>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</si>
  <si>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</si>
  <si>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</si>
  <si>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</si>
  <si>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</si>
  <si>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</si>
  <si>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</si>
  <si>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</si>
  <si>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</si>
  <si>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</si>
  <si>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</si>
  <si>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</si>
  <si>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</si>
  <si>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</si>
  <si>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</si>
  <si>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</si>
  <si>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</si>
  <si>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</si>
  <si>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</si>
  <si>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</si>
  <si>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</si>
  <si>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</si>
  <si>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</si>
  <si>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</si>
  <si>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</si>
  <si>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</si>
  <si>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</si>
  <si>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</si>
  <si>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</si>
  <si>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</si>
  <si>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</si>
  <si>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</si>
  <si>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</si>
  <si>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</si>
  <si>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</si>
  <si>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</si>
  <si>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</si>
  <si>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</si>
  <si>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</si>
  <si>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</si>
  <si>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</si>
  <si>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</si>
  <si>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</si>
  <si>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</si>
  <si>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</si>
  <si>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</si>
  <si>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</si>
  <si>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</si>
  <si>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</si>
  <si>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</si>
  <si>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</si>
  <si>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</si>
  <si>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</si>
  <si>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</si>
  <si>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</si>
  <si>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</si>
  <si>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</si>
  <si>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</si>
  <si>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</si>
  <si>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</si>
  <si>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</si>
  <si>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</si>
  <si>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</si>
  <si>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</si>
  <si>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</si>
  <si>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</si>
  <si>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</si>
  <si>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</si>
  <si>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</si>
  <si>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</si>
  <si>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</si>
  <si>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</si>
  <si>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</si>
  <si>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</si>
  <si>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</si>
  <si>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</si>
  <si>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</si>
  <si>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</si>
  <si>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</si>
  <si>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</si>
  <si>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</si>
  <si>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</si>
  <si>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</si>
  <si>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</si>
  <si>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</si>
  <si>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</si>
  <si>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</si>
  <si>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</si>
  <si>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</si>
  <si>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</si>
  <si>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</si>
  <si>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</si>
  <si>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</si>
  <si>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</si>
  <si>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</si>
  <si>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</si>
  <si>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</si>
  <si>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</si>
  <si>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</si>
  <si>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</si>
  <si>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</si>
  <si>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</si>
  <si>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</si>
  <si>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</si>
  <si>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</si>
  <si>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</si>
  <si>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</si>
  <si>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</si>
  <si>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</si>
  <si>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</si>
  <si>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</si>
  <si>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</si>
  <si>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</si>
  <si>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</si>
  <si>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</si>
  <si>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</si>
  <si>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</si>
  <si>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</si>
  <si>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</si>
  <si>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</si>
  <si>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</si>
  <si>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</si>
  <si>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</si>
  <si>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</si>
  <si>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</si>
  <si>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</si>
  <si>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</si>
  <si>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</si>
  <si>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</si>
  <si>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</si>
  <si>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</si>
  <si>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</si>
  <si>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</si>
  <si>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</si>
  <si>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</si>
  <si>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</si>
  <si>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</si>
  <si>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</si>
  <si>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</si>
  <si>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</si>
  <si>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</si>
  <si>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</si>
  <si>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</si>
  <si>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</si>
  <si>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</si>
  <si>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</si>
  <si>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</si>
  <si>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</si>
  <si>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</si>
  <si>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</si>
  <si>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</si>
  <si>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</si>
  <si>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</si>
  <si>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</si>
  <si>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</si>
  <si>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</si>
  <si>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</si>
  <si>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</si>
  <si>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</si>
  <si>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</si>
  <si>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</si>
  <si>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</si>
  <si>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</si>
  <si>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</si>
  <si>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</si>
  <si>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</si>
  <si>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</si>
  <si>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</si>
  <si>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</si>
  <si>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</si>
  <si>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</si>
  <si>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</si>
  <si>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</si>
  <si>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</si>
  <si>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</si>
  <si>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</si>
  <si>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</si>
  <si>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</si>
  <si>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</si>
  <si>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</si>
  <si>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</si>
  <si>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</si>
  <si>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</si>
  <si>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</si>
  <si>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</si>
  <si>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</si>
  <si>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</si>
  <si>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</si>
  <si>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</si>
  <si>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</si>
  <si>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</si>
  <si>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</si>
  <si>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</si>
  <si>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</si>
  <si>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</si>
  <si>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</si>
  <si>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</si>
  <si>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</si>
  <si>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</si>
  <si>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</si>
  <si>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</si>
  <si>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</si>
  <si>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</si>
  <si>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</si>
  <si>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</si>
  <si>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</si>
  <si>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</si>
  <si>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</si>
  <si>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</si>
  <si>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</si>
  <si>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</si>
  <si>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</si>
  <si>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</si>
  <si>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</si>
  <si>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</si>
  <si>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</si>
  <si>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</si>
  <si>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</si>
  <si>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</si>
  <si>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</si>
  <si>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</si>
  <si>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</si>
  <si>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</si>
  <si>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</si>
  <si>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</si>
  <si>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</si>
  <si>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</si>
  <si>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</si>
  <si>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</si>
  <si>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</si>
  <si>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</si>
  <si>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</si>
  <si>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</si>
  <si>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</si>
  <si>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</si>
  <si>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</si>
  <si>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</si>
  <si>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</si>
  <si>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</si>
  <si>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</si>
  <si>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</si>
  <si>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</si>
  <si>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</si>
  <si>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</si>
  <si>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</si>
  <si>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</si>
  <si>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</si>
  <si>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</si>
  <si>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</si>
  <si>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</si>
  <si>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</si>
  <si>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</si>
  <si>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</si>
  <si>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</si>
  <si>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</si>
  <si>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</si>
  <si>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</si>
  <si>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</si>
  <si>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</si>
  <si>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</si>
  <si>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</si>
  <si>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</si>
  <si>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</si>
  <si>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</si>
  <si>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</si>
  <si>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</si>
  <si>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</si>
  <si>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</si>
  <si>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</si>
  <si>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</si>
  <si>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</si>
  <si>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</si>
  <si>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</si>
  <si>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</si>
  <si>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</si>
  <si>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</si>
  <si>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</si>
  <si>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</si>
  <si>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</si>
  <si>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</si>
  <si>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</si>
  <si>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</si>
  <si>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</si>
  <si>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</si>
  <si>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</si>
  <si>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</si>
  <si>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</si>
  <si>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</si>
  <si>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</si>
  <si>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</si>
  <si>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</si>
  <si>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</si>
  <si>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</si>
  <si>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</si>
  <si>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</si>
  <si>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</si>
  <si>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</si>
  <si>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</si>
  <si>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</si>
  <si>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</si>
  <si>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</si>
  <si>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</si>
  <si>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</si>
  <si>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</si>
  <si>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</si>
  <si>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</si>
  <si>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</si>
  <si>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</si>
  <si>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</si>
  <si>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</si>
  <si>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</si>
  <si>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</si>
  <si>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</si>
  <si>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</si>
  <si>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</si>
  <si>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</si>
  <si>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</si>
  <si>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</si>
  <si>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</si>
  <si>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</si>
  <si>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</si>
  <si>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</si>
  <si>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</si>
  <si>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</si>
  <si>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</si>
  <si>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</si>
  <si>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</si>
  <si>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</si>
  <si>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</si>
  <si>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</si>
  <si>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</si>
  <si>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</si>
  <si>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</si>
  <si>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</si>
  <si>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</si>
  <si>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</si>
  <si>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</si>
  <si>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</si>
  <si>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</si>
  <si>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</si>
  <si>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</si>
  <si>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</si>
  <si>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</si>
  <si>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</si>
  <si>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</si>
  <si>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</si>
  <si>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</si>
  <si>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</si>
  <si>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</si>
  <si>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</si>
  <si>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</si>
  <si>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</si>
  <si>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</si>
  <si>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</si>
  <si>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</si>
  <si>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</si>
  <si>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</si>
  <si>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</si>
  <si>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</si>
  <si>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</si>
  <si>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</si>
  <si>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</si>
  <si>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</si>
  <si>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</si>
  <si>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</si>
  <si>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</si>
  <si>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</si>
  <si>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</si>
  <si>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</si>
  <si>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</si>
  <si>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</si>
  <si>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</si>
  <si>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</si>
  <si>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</si>
  <si>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</si>
  <si>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</si>
  <si>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</si>
  <si>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</si>
  <si>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</si>
  <si>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</si>
  <si>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</si>
  <si>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</si>
  <si>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</si>
  <si>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</si>
  <si>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</si>
  <si>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</si>
  <si>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</si>
  <si>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</si>
  <si>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</si>
  <si>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</si>
  <si>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</si>
  <si>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</si>
  <si>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</si>
  <si>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</si>
  <si>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</si>
  <si>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</si>
  <si>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</si>
  <si>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</si>
  <si>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</si>
  <si>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</si>
  <si>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</si>
  <si>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</si>
  <si>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</si>
  <si>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</si>
  <si>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</si>
  <si>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</si>
  <si>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</si>
  <si>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</si>
  <si>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</si>
  <si>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</si>
  <si>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</si>
  <si>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</si>
  <si>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</si>
  <si>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</si>
  <si>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</si>
  <si>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</si>
  <si>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</si>
  <si>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</si>
  <si>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</si>
  <si>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</si>
  <si>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</si>
  <si>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</si>
  <si>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</si>
  <si>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</si>
  <si>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</si>
  <si>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</si>
  <si>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</si>
  <si>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</si>
  <si>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</si>
  <si>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</si>
  <si>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</si>
  <si>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</si>
  <si>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</si>
  <si>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</si>
  <si>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</si>
  <si>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</si>
  <si>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</si>
  <si>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</si>
  <si>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</si>
  <si>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</si>
  <si>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</si>
  <si>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</si>
  <si>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</si>
  <si>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</si>
  <si>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</si>
  <si>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</si>
  <si>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</si>
  <si>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</si>
  <si>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</si>
  <si>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</si>
  <si>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</si>
  <si>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</si>
  <si>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</si>
  <si>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</si>
  <si>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</si>
  <si>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</si>
  <si>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</si>
  <si>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</si>
  <si>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</si>
  <si>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</si>
  <si>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</si>
  <si>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</si>
  <si>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</si>
  <si>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</si>
  <si>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</si>
  <si>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</si>
  <si>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</si>
  <si>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</si>
  <si>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</si>
  <si>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</si>
  <si>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</si>
  <si>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</si>
  <si>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</si>
  <si>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</si>
  <si>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</si>
  <si>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</si>
  <si>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</si>
  <si>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</si>
  <si>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</si>
  <si>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</si>
  <si>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</si>
  <si>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</si>
  <si>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</si>
  <si>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</si>
  <si>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</si>
  <si>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</si>
  <si>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</si>
  <si>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</si>
  <si>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</si>
  <si>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</si>
  <si>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</si>
  <si>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</si>
  <si>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</si>
  <si>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</si>
  <si>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</si>
  <si>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</si>
  <si>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</si>
  <si>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</si>
  <si>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</si>
  <si>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</si>
  <si>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</si>
  <si>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</si>
  <si>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</si>
  <si>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</si>
  <si>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</si>
  <si>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</si>
  <si>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</si>
  <si>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</si>
  <si>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</si>
  <si>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</si>
  <si>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</si>
  <si>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</si>
  <si>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</si>
  <si>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</si>
  <si>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</si>
  <si>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</si>
  <si>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</si>
  <si>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</si>
  <si>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</si>
  <si>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</si>
  <si>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</si>
  <si>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</si>
  <si>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</si>
  <si>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</si>
  <si>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</si>
  <si>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</si>
  <si>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</si>
  <si>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</si>
  <si>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</si>
  <si>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</si>
  <si>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</si>
  <si>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</si>
  <si>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</si>
  <si>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</si>
  <si>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</si>
  <si>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</si>
  <si>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</si>
  <si>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</si>
  <si>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</si>
  <si>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</si>
  <si>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</si>
  <si>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</si>
  <si>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</si>
  <si>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</si>
  <si>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</si>
  <si>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</si>
  <si>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</si>
  <si>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</si>
  <si>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</si>
  <si>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</si>
  <si>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</si>
  <si>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</si>
  <si>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</si>
  <si>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</si>
  <si>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</si>
  <si>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</si>
  <si>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</si>
  <si>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</si>
  <si>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</si>
  <si>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</si>
  <si>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</si>
  <si>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</si>
  <si>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</si>
  <si>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</si>
  <si>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</si>
  <si>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</si>
  <si>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</si>
  <si>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</si>
  <si>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</si>
  <si>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</si>
  <si>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</si>
  <si>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</si>
  <si>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</si>
  <si>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</si>
  <si>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</si>
  <si>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</si>
  <si>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</si>
  <si>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</si>
  <si>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</si>
  <si>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</si>
  <si>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</si>
  <si>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</si>
  <si>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</si>
  <si>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</si>
  <si>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</si>
  <si>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</si>
  <si>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</si>
  <si>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</si>
  <si>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</si>
  <si>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</si>
  <si>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</si>
  <si>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</si>
  <si>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</si>
  <si>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</si>
  <si>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</si>
  <si>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</si>
  <si>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</si>
  <si>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</si>
  <si>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</si>
  <si>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</si>
  <si>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</si>
  <si>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</si>
  <si>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</si>
  <si>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</si>
  <si>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</si>
  <si>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</si>
  <si>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</si>
  <si>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</si>
  <si>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</si>
  <si>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</si>
  <si>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</si>
  <si>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</si>
  <si>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</si>
  <si>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</si>
  <si>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</si>
  <si>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</si>
  <si>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</si>
  <si>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</si>
  <si>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</si>
  <si>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</si>
  <si>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</si>
  <si>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</si>
  <si>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</si>
  <si>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</si>
  <si>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</si>
  <si>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</si>
  <si>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</si>
  <si>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</si>
  <si>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</si>
  <si>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</si>
  <si>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</si>
  <si>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</si>
  <si>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</si>
  <si>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</si>
  <si>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</si>
  <si>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</si>
  <si>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</si>
  <si>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</si>
  <si>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</si>
  <si>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</si>
  <si>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</si>
  <si>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</si>
  <si>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</si>
  <si>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</si>
  <si>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</si>
  <si>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</si>
  <si>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</si>
  <si>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</si>
  <si>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</si>
  <si>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</si>
  <si>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</si>
  <si>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</si>
  <si>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</si>
  <si>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</si>
  <si>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</si>
  <si>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</si>
  <si>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</si>
  <si>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</si>
  <si>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</si>
  <si>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</si>
  <si>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</si>
  <si>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</si>
  <si>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</si>
  <si>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</si>
  <si>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</si>
  <si>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</si>
  <si>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</si>
  <si>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</si>
  <si>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</si>
  <si>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</si>
  <si>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</si>
  <si>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</si>
  <si>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</si>
  <si>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</si>
  <si>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</si>
  <si>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</si>
  <si>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</si>
  <si>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</si>
  <si>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</si>
  <si>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</si>
  <si>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</si>
  <si>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</si>
  <si>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</si>
  <si>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</si>
  <si>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</si>
  <si>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</si>
  <si>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</si>
  <si>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</si>
  <si>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</si>
  <si>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</si>
  <si>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</si>
  <si>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</si>
  <si>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</si>
  <si>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</si>
  <si>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</si>
  <si>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</si>
  <si>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</si>
  <si>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</si>
  <si>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</si>
  <si>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</si>
  <si>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</si>
  <si>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</si>
  <si>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</si>
  <si>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</si>
  <si>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</si>
  <si>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</si>
  <si>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</si>
  <si>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</si>
  <si>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</si>
  <si>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</si>
  <si>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</si>
  <si>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</si>
  <si>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</si>
  <si>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</si>
  <si>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</si>
  <si>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</si>
  <si>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</si>
  <si>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</si>
  <si>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</si>
  <si>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</si>
  <si>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</si>
  <si>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</si>
  <si>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</si>
  <si>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</si>
  <si>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</si>
  <si>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</si>
  <si>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</si>
  <si>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</si>
  <si>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</si>
  <si>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</si>
  <si>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</si>
  <si>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</si>
  <si>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</si>
  <si>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</si>
  <si>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</si>
  <si>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</si>
  <si>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</si>
  <si>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</si>
  <si>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</si>
  <si>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</si>
  <si>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</si>
  <si>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</si>
  <si>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</si>
  <si>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</si>
  <si>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</si>
  <si>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</si>
  <si>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</si>
  <si>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</si>
  <si>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</si>
  <si>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</si>
  <si>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</si>
  <si>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</si>
  <si>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</si>
  <si>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</si>
  <si>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</si>
  <si>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</si>
  <si>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</si>
  <si>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</si>
  <si>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</si>
  <si>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</si>
  <si>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</si>
  <si>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</si>
  <si>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</si>
  <si>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</si>
  <si>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</si>
  <si>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</si>
  <si>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</si>
  <si>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</si>
  <si>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</si>
  <si>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</si>
  <si>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</si>
  <si>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</si>
  <si>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</si>
  <si>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</si>
  <si>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</si>
  <si>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</si>
  <si>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</si>
  <si>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</si>
  <si>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</si>
  <si>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</si>
  <si>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</si>
  <si>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</si>
  <si>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</si>
  <si>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</si>
  <si>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</si>
  <si>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</si>
  <si>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</si>
  <si>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</si>
  <si>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</si>
  <si>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</si>
  <si>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</si>
  <si>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</si>
  <si>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</si>
  <si>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</si>
  <si>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</si>
  <si>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</si>
  <si>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</si>
  <si>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</si>
  <si>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</si>
  <si>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</si>
  <si>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</si>
  <si>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</si>
  <si>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</si>
  <si>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</si>
  <si>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</si>
  <si>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</si>
  <si>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</si>
  <si>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</si>
  <si>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</si>
  <si>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</si>
  <si>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</si>
  <si>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</si>
  <si>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</si>
  <si>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</si>
  <si>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</si>
  <si>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</si>
  <si>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</si>
  <si>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</si>
  <si>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</si>
  <si>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</si>
  <si>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</si>
  <si>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</si>
  <si>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</si>
  <si>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</si>
  <si>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</si>
  <si>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</si>
  <si>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</si>
  <si>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</si>
  <si>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</si>
  <si>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</si>
  <si>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</si>
  <si>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</si>
  <si>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</si>
  <si>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</si>
  <si>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</si>
  <si>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</si>
  <si>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</si>
  <si>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</si>
  <si>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</si>
  <si>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</si>
  <si>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</si>
  <si>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</si>
  <si>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</si>
  <si>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</si>
  <si>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</si>
  <si>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</si>
  <si>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</si>
  <si>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</si>
  <si>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</si>
  <si>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</si>
  <si>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</si>
  <si>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</si>
  <si>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</si>
  <si>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</si>
  <si>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</si>
  <si>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</si>
  <si>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</si>
  <si>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</si>
  <si>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</si>
  <si>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</si>
  <si>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</si>
  <si>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</si>
  <si>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</si>
  <si>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</si>
  <si>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</si>
  <si>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</si>
  <si>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</si>
  <si>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</si>
  <si>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</si>
  <si>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</si>
  <si>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</si>
  <si>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</si>
  <si>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</si>
  <si>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</si>
  <si>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</si>
  <si>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</si>
  <si>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</si>
  <si>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</si>
  <si>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</si>
  <si>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</si>
  <si>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</si>
  <si>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</si>
  <si>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</si>
  <si>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</si>
  <si>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</si>
  <si>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</si>
  <si>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</si>
  <si>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</si>
  <si>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</si>
  <si>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</si>
  <si>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</si>
  <si>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</si>
  <si>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</si>
  <si>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</si>
  <si>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</si>
  <si>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</si>
  <si>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</si>
  <si>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</si>
  <si>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</si>
  <si>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</si>
  <si>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</si>
  <si>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</si>
  <si>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</si>
  <si>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</si>
  <si>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</si>
  <si>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</si>
  <si>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</si>
  <si>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</si>
  <si>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</si>
  <si>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</si>
  <si>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</si>
  <si>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</si>
  <si>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</si>
  <si>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</si>
  <si>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</si>
  <si>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</si>
  <si>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</si>
  <si>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</si>
  <si>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</si>
  <si>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</si>
  <si>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</si>
  <si>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</si>
  <si>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</si>
  <si>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</si>
  <si>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</si>
  <si>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</si>
  <si>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</si>
  <si>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</si>
  <si>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</si>
  <si>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</si>
  <si>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</si>
  <si>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</si>
  <si>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</si>
  <si>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</si>
  <si>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</si>
  <si>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</si>
  <si>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</si>
  <si>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</si>
  <si>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</si>
  <si>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</si>
  <si>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</si>
  <si>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</si>
  <si>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</si>
  <si>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</si>
  <si>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</si>
  <si>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</si>
  <si>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</si>
  <si>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</si>
  <si>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</si>
  <si>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</si>
  <si>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</si>
  <si>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</si>
  <si>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</si>
  <si>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</si>
  <si>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</si>
  <si>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</si>
  <si>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</si>
  <si>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</si>
  <si>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</si>
  <si>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</si>
  <si>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</si>
  <si>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</si>
  <si>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</si>
  <si>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</si>
  <si>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</si>
  <si>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</si>
  <si>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</si>
  <si>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</si>
  <si>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</si>
  <si>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</si>
  <si>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</si>
  <si>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</si>
  <si>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</si>
  <si>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</si>
  <si>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</si>
  <si>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</si>
  <si>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</si>
  <si>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</si>
  <si>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</si>
  <si>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</si>
  <si>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</si>
  <si>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</si>
  <si>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</si>
  <si>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</si>
  <si>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</si>
  <si>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</si>
  <si>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</si>
  <si>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</si>
  <si>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</si>
  <si>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</si>
  <si>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</si>
  <si>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</si>
  <si>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</si>
  <si>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</si>
  <si>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</si>
  <si>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</si>
  <si>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</si>
  <si>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</si>
  <si>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</si>
  <si>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</si>
  <si>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</si>
  <si>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</si>
  <si>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</si>
  <si>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</si>
  <si>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</si>
  <si>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</si>
  <si>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</si>
  <si>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</si>
  <si>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</si>
  <si>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</si>
  <si>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</si>
  <si>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</si>
  <si>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</si>
  <si>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</si>
  <si>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</si>
  <si>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</si>
  <si>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</si>
  <si>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</si>
  <si>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</si>
  <si>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</si>
  <si>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</si>
  <si>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</si>
  <si>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</si>
  <si>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</si>
  <si>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</si>
  <si>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</si>
  <si>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</si>
  <si>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</si>
  <si>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</si>
  <si>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</si>
  <si>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</si>
  <si>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</si>
  <si>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</si>
  <si>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</si>
  <si>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</si>
  <si>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</si>
  <si>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</si>
  <si>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</si>
  <si>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</si>
  <si>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</si>
  <si>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</si>
  <si>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</si>
  <si>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</si>
  <si>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</si>
  <si>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</si>
  <si>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</si>
  <si>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</si>
  <si>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</si>
  <si>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</si>
  <si>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</si>
  <si>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</si>
  <si>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</si>
  <si>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</si>
  <si>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</si>
  <si>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</si>
  <si>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</si>
  <si>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</si>
  <si>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</si>
  <si>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</si>
  <si>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</si>
  <si>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</si>
  <si>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</si>
  <si>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</si>
  <si>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</si>
  <si>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</si>
  <si>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</si>
  <si>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</si>
  <si>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</si>
  <si>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</si>
  <si>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</si>
  <si>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</si>
  <si>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</si>
  <si>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</si>
  <si>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</si>
  <si>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</si>
  <si>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</si>
  <si>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</si>
  <si>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</si>
  <si>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</si>
  <si>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</si>
  <si>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</si>
  <si>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</si>
  <si>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</si>
  <si>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</si>
  <si>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</si>
  <si>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</si>
  <si>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</si>
  <si>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</si>
  <si>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</si>
  <si>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</si>
  <si>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</si>
  <si>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</si>
  <si>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</si>
  <si>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</si>
  <si>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</si>
  <si>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</si>
  <si>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</si>
  <si>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</si>
  <si>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</si>
  <si>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</si>
  <si>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</si>
  <si>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</si>
  <si>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</si>
  <si>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</si>
  <si>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</si>
  <si>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</si>
  <si>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</si>
  <si>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</si>
  <si>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</si>
  <si>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</si>
  <si>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</si>
  <si>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</si>
  <si>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</si>
  <si>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</si>
  <si>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</si>
  <si>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</si>
  <si>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</si>
  <si>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</si>
  <si>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</si>
  <si>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</si>
  <si>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</si>
  <si>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</si>
  <si>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</si>
  <si>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</si>
  <si>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</si>
  <si>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</si>
  <si>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</si>
  <si>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</si>
  <si>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</si>
  <si>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</si>
  <si>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</si>
  <si>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</si>
  <si>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</si>
  <si>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</si>
  <si>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</si>
  <si>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</si>
  <si>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</si>
  <si>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</si>
  <si>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</si>
  <si>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</si>
  <si>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</si>
  <si>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</si>
  <si>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</si>
  <si>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</si>
  <si>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</si>
  <si>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</si>
  <si>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</si>
  <si>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</si>
  <si>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</si>
  <si>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</si>
  <si>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</si>
  <si>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</si>
  <si>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</si>
  <si>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</si>
  <si>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</si>
  <si>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</si>
  <si>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</si>
  <si>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</si>
  <si>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</si>
  <si>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</si>
  <si>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</si>
  <si>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</si>
  <si>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</si>
  <si>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</si>
  <si>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</si>
  <si>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</si>
  <si>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</si>
  <si>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</si>
  <si>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</si>
  <si>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</si>
  <si>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</si>
  <si>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</si>
  <si>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</si>
  <si>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</si>
  <si>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</si>
  <si>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</si>
  <si>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</si>
  <si>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</si>
  <si>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</si>
  <si>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</si>
  <si>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</si>
  <si>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</si>
  <si>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</si>
  <si>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</si>
  <si>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</si>
  <si>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</si>
  <si>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</si>
  <si>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</si>
  <si>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</si>
  <si>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</si>
  <si>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</si>
  <si>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</si>
  <si>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</si>
  <si>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</si>
  <si>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</si>
  <si>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</si>
  <si>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</si>
  <si>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</si>
  <si>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</si>
  <si>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</si>
  <si>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</si>
  <si>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</si>
  <si>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</si>
  <si>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</si>
  <si>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</si>
  <si>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</si>
  <si>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</si>
  <si>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</si>
  <si>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</si>
  <si>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</si>
  <si>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</si>
  <si>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</si>
  <si>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</si>
  <si>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</si>
  <si>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</si>
  <si>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</si>
  <si>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</si>
  <si>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</si>
  <si>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</si>
  <si>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</si>
  <si>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</si>
  <si>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</si>
  <si>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</si>
  <si>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</si>
  <si>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</si>
  <si>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</si>
  <si>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</si>
  <si>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</si>
  <si>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</si>
  <si>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</si>
  <si>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</si>
  <si>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</si>
  <si>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</si>
  <si>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</si>
  <si>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</si>
  <si>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</si>
  <si>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</si>
  <si>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</si>
  <si>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</si>
  <si>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</si>
  <si>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</si>
  <si>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</si>
  <si>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</si>
  <si>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</si>
  <si>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</si>
  <si>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</si>
  <si>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</si>
  <si>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</si>
  <si>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</si>
  <si>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</si>
  <si>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</si>
  <si>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</si>
  <si>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</si>
  <si>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</si>
  <si>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</si>
  <si>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</si>
  <si>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</si>
  <si>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</si>
  <si>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</si>
  <si>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</si>
  <si>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</si>
  <si>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</si>
  <si>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</si>
  <si>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</si>
  <si>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</si>
  <si>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</si>
  <si>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</si>
  <si>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</si>
  <si>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</si>
  <si>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</si>
  <si>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</si>
  <si>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</si>
  <si>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</si>
  <si>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</si>
  <si>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</si>
  <si>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</si>
  <si>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</si>
  <si>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</si>
  <si>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</si>
  <si>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</si>
  <si>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</si>
  <si>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</si>
  <si>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</si>
  <si>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</si>
  <si>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</si>
  <si>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</si>
  <si>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</si>
  <si>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</si>
  <si>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</si>
  <si>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</si>
  <si>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</si>
  <si>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</si>
  <si>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</si>
  <si>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</si>
  <si>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</si>
  <si>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</si>
  <si>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</si>
  <si>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</si>
  <si>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</si>
  <si>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</si>
  <si>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</si>
  <si>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</si>
  <si>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</si>
  <si>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</si>
  <si>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</si>
  <si>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</si>
  <si>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</si>
  <si>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</si>
  <si>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</si>
  <si>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</si>
  <si>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</si>
  <si>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</si>
  <si>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</si>
  <si>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</si>
  <si>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</si>
  <si>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</si>
  <si>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</si>
  <si>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</si>
  <si>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</si>
  <si>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</si>
  <si>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</si>
  <si>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</si>
  <si>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</si>
  <si>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</si>
  <si>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</si>
  <si>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</si>
  <si>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</si>
  <si>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</si>
  <si>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</si>
  <si>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</si>
  <si>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</si>
  <si>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</si>
  <si>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</si>
  <si>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</si>
  <si>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</si>
  <si>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</si>
  <si>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</si>
  <si>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</si>
  <si>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</si>
  <si>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</si>
  <si>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</si>
  <si>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</si>
  <si>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</si>
  <si>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</si>
  <si>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</si>
  <si>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</si>
  <si>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</si>
  <si>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</si>
  <si>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</si>
  <si>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</si>
  <si>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</si>
  <si>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</si>
  <si>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</si>
  <si>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</si>
  <si>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</si>
  <si>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</si>
  <si>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</si>
  <si>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</si>
  <si>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</si>
  <si>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</si>
  <si>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</si>
  <si>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</si>
  <si>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</si>
  <si>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</si>
  <si>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</si>
  <si>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</si>
  <si>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</si>
  <si>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</si>
  <si>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</si>
  <si>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</si>
  <si>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</si>
  <si>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</si>
  <si>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</si>
  <si>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</si>
  <si>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</si>
  <si>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</si>
  <si>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</si>
  <si>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</si>
  <si>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</si>
  <si>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</si>
  <si>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</si>
  <si>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</si>
  <si>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</si>
  <si>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</si>
  <si>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</si>
  <si>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</si>
  <si>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</si>
  <si>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</si>
  <si>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</si>
  <si>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</si>
  <si>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</si>
  <si>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</si>
  <si>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</si>
  <si>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</si>
  <si>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</si>
  <si>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</si>
  <si>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</si>
  <si>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</si>
  <si>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</si>
  <si>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</si>
  <si>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</si>
  <si>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</si>
  <si>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</si>
  <si>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</si>
  <si>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</si>
  <si>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</si>
  <si>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</si>
  <si>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</si>
  <si>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</si>
  <si>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</si>
  <si>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</si>
  <si>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</si>
  <si>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</si>
  <si>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</si>
  <si>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</si>
  <si>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</si>
  <si>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</si>
  <si>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</si>
  <si>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</si>
  <si>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</si>
  <si>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</si>
  <si>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</si>
  <si>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</si>
  <si>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</si>
  <si>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</si>
  <si>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</si>
  <si>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</si>
  <si>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</si>
  <si>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</si>
  <si>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</si>
  <si>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</si>
  <si>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</si>
  <si>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</si>
  <si>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</si>
  <si>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</si>
  <si>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</si>
  <si>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</si>
  <si>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</si>
  <si>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</si>
  <si>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</si>
  <si>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</si>
  <si>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</si>
  <si>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</si>
  <si>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</si>
  <si>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</si>
  <si>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</si>
  <si>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</si>
  <si>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</si>
  <si>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</si>
  <si>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</si>
  <si>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</si>
  <si>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</si>
  <si>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</si>
  <si>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</si>
  <si>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</si>
  <si>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</si>
  <si>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</si>
  <si>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</si>
  <si>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</si>
  <si>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</si>
  <si>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</si>
  <si>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</si>
  <si>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</si>
  <si>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</si>
  <si>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</si>
  <si>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</si>
  <si>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</si>
  <si>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</si>
  <si>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</si>
  <si>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</si>
  <si>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</si>
  <si>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</si>
  <si>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</si>
  <si>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</si>
  <si>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</si>
  <si>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</si>
  <si>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</si>
  <si>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</si>
  <si>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</si>
  <si>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</si>
  <si>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</si>
  <si>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</si>
  <si>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</si>
  <si>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</si>
  <si>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</si>
  <si>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</si>
  <si>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</si>
  <si>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</si>
  <si>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</si>
  <si>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</si>
  <si>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</si>
  <si>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</si>
  <si>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</si>
  <si>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</si>
  <si>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</si>
  <si>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</si>
  <si>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</si>
  <si>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</si>
  <si>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</si>
  <si>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</si>
  <si>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</si>
  <si>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</si>
  <si>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</si>
  <si>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</si>
  <si>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</si>
  <si>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</si>
  <si>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</si>
  <si>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</si>
  <si>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</si>
  <si>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</si>
  <si>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</si>
  <si>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</si>
  <si>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</si>
  <si>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</si>
  <si>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</si>
  <si>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</si>
  <si>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</si>
  <si>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</si>
  <si>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</si>
  <si>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</si>
  <si>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</si>
  <si>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</si>
  <si>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</si>
  <si>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</si>
  <si>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</si>
  <si>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</si>
  <si>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</si>
  <si>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</si>
  <si>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</si>
  <si>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</si>
  <si>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</si>
  <si>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</si>
  <si>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</si>
  <si>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</si>
  <si>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</si>
  <si>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</si>
  <si>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</si>
  <si>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</si>
  <si>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</si>
  <si>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</si>
  <si>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</si>
  <si>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</si>
  <si>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</si>
  <si>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</si>
  <si>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</si>
  <si>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</si>
  <si>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</si>
  <si>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</si>
  <si>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</si>
  <si>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</si>
  <si>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</si>
  <si>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</si>
  <si>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</si>
  <si>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</si>
  <si>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</si>
  <si>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</si>
  <si>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</si>
  <si>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</si>
  <si>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</si>
  <si>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</si>
  <si>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</si>
  <si>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</si>
  <si>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</si>
  <si>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</si>
  <si>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</si>
  <si>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</si>
  <si>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</si>
  <si>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</si>
  <si>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</si>
  <si>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</si>
  <si>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</si>
  <si>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</si>
  <si>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</si>
  <si>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</si>
  <si>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</si>
  <si>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</si>
  <si>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</si>
  <si>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</si>
  <si>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</si>
  <si>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</si>
  <si>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</si>
  <si>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</si>
  <si>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</si>
  <si>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</si>
  <si>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</si>
  <si>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</si>
  <si>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</si>
  <si>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</si>
  <si>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</si>
  <si>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</si>
  <si>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</si>
  <si>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</si>
  <si>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</si>
  <si>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</si>
  <si>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</si>
  <si>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</si>
  <si>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</si>
  <si>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</si>
  <si>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</si>
  <si>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</si>
  <si>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</si>
  <si>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</si>
  <si>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</si>
  <si>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</si>
  <si>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</si>
  <si>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</si>
  <si>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</si>
  <si>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</si>
  <si>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</si>
  <si>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</si>
  <si>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</si>
  <si>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</si>
  <si>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</si>
  <si>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</si>
  <si>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</si>
  <si>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</si>
  <si>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</si>
  <si>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</si>
  <si>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</si>
  <si>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</si>
  <si>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</si>
  <si>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</si>
  <si>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</si>
  <si>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</si>
  <si>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</si>
  <si>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</si>
  <si>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</si>
  <si>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</si>
  <si>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</si>
  <si>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</si>
  <si>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</si>
  <si>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</si>
  <si>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</si>
  <si>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</si>
  <si>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</si>
  <si>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</si>
  <si>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</si>
  <si>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</si>
  <si>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</si>
  <si>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</si>
  <si>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</si>
  <si>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</si>
  <si>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</si>
  <si>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</si>
  <si>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</si>
  <si>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</si>
  <si>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</si>
  <si>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</si>
  <si>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</si>
  <si>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</si>
  <si>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</si>
  <si>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</si>
  <si>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</si>
  <si>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</si>
  <si>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</si>
  <si>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</si>
  <si>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</si>
  <si>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</si>
  <si>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</si>
  <si>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</si>
  <si>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</si>
  <si>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</si>
  <si>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</si>
  <si>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</si>
  <si>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</si>
  <si>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</si>
  <si>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</si>
  <si>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</si>
  <si>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</si>
  <si>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</si>
  <si>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</si>
  <si>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</si>
  <si>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</si>
  <si>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</si>
  <si>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</si>
  <si>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</si>
  <si>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</si>
  <si>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</si>
  <si>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</si>
  <si>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</si>
  <si>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</si>
  <si>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</si>
  <si>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</si>
  <si>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</si>
  <si>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</si>
  <si>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</si>
  <si>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</si>
  <si>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</si>
  <si>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</si>
  <si>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</si>
  <si>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</si>
  <si>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</si>
  <si>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</si>
  <si>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</si>
  <si>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</si>
  <si>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</si>
  <si>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</si>
  <si>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</si>
  <si>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</si>
  <si>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</si>
  <si>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</si>
  <si>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</si>
  <si>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</si>
  <si>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</si>
  <si>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</si>
  <si>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</si>
  <si>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</si>
  <si>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</si>
  <si>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</si>
  <si>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</si>
  <si>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</si>
  <si>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</si>
  <si>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</si>
  <si>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</si>
  <si>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</si>
  <si>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</si>
  <si>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</si>
  <si>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</si>
  <si>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</si>
  <si>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</si>
  <si>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</si>
  <si>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</si>
  <si>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</si>
  <si>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</si>
  <si>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</si>
  <si>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</si>
  <si>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</si>
  <si>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</si>
  <si>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</si>
  <si>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</si>
  <si>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</si>
  <si>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</si>
  <si>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</si>
  <si>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</si>
  <si>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</si>
  <si>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</si>
  <si>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</si>
  <si>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</si>
  <si>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</si>
  <si>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</si>
  <si>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</si>
  <si>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</si>
  <si>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</si>
  <si>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</si>
  <si>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</si>
  <si>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</si>
  <si>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</si>
  <si>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</si>
  <si>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</si>
  <si>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</si>
  <si>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</si>
  <si>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</si>
  <si>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</si>
  <si>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</si>
  <si>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</si>
  <si>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</si>
  <si>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</si>
  <si>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</si>
  <si>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</si>
  <si>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</si>
  <si>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</si>
  <si>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</si>
  <si>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</si>
  <si>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</si>
  <si>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</si>
  <si>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</si>
  <si>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</si>
  <si>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</si>
  <si>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</si>
  <si>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</si>
  <si>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</si>
  <si>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</si>
  <si>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</si>
  <si>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</si>
  <si>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</si>
  <si>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</si>
  <si>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</si>
  <si>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</si>
  <si>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</si>
  <si>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</si>
  <si>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</si>
  <si>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</si>
  <si>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</si>
  <si>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</si>
  <si>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</si>
  <si>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</si>
  <si>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</si>
  <si>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</si>
  <si>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</si>
  <si>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</si>
  <si>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</si>
  <si>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</si>
  <si>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</si>
  <si>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</si>
  <si>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</si>
  <si>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</si>
  <si>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</si>
  <si>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</si>
  <si>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</si>
  <si>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</si>
  <si>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</si>
  <si>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</si>
  <si>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</si>
  <si>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</si>
  <si>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</si>
  <si>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</si>
  <si>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</si>
  <si>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</si>
  <si>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</si>
  <si>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</si>
  <si>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</si>
  <si>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</si>
  <si>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</si>
  <si>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</si>
  <si>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</si>
  <si>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</si>
  <si>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</si>
  <si>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</si>
  <si>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</si>
  <si>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</si>
  <si>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</si>
  <si>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</si>
  <si>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</si>
  <si>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</si>
  <si>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</si>
  <si>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</si>
  <si>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</si>
  <si>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</si>
  <si>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</si>
  <si>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</si>
  <si>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</si>
  <si>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</si>
  <si>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</si>
  <si>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</si>
  <si>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</si>
  <si>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</si>
  <si>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</si>
  <si>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</si>
  <si>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</si>
  <si>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</si>
  <si>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</si>
  <si>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</si>
  <si>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</si>
  <si>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</si>
  <si>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</si>
  <si>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</si>
  <si>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</si>
  <si>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</si>
  <si>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</si>
  <si>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</si>
  <si>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</si>
  <si>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</si>
  <si>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</si>
  <si>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</si>
  <si>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</si>
  <si>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</si>
  <si>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</si>
  <si>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</si>
  <si>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</si>
  <si>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</si>
  <si>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</si>
  <si>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</si>
  <si>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</si>
  <si>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</si>
  <si>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</si>
  <si>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</si>
  <si>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</si>
  <si>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</si>
  <si>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</si>
  <si>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</si>
  <si>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</si>
  <si>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</si>
  <si>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</si>
  <si>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</si>
  <si>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</si>
  <si>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</si>
  <si>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</si>
  <si>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</si>
  <si>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</si>
  <si>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</si>
  <si>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</si>
  <si>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</si>
  <si>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</si>
  <si>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</si>
  <si>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</si>
  <si>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</si>
  <si>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</si>
  <si>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</si>
  <si>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</si>
  <si>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</si>
  <si>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</si>
  <si>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</si>
  <si>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</si>
  <si>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</si>
  <si>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</si>
  <si>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</si>
  <si>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</si>
  <si>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</si>
  <si>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</si>
  <si>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</si>
  <si>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</si>
  <si>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</si>
  <si>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</si>
  <si>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</si>
  <si>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</si>
  <si>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</si>
  <si>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</si>
  <si>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</si>
  <si>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</si>
  <si>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</si>
  <si>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</si>
  <si>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</si>
  <si>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</si>
  <si>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</si>
  <si>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</si>
  <si>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</si>
  <si>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</si>
  <si>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</si>
  <si>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</si>
  <si>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</si>
  <si>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</si>
  <si>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</si>
  <si>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</si>
  <si>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</si>
  <si>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</si>
  <si>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</si>
  <si>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</si>
  <si>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</si>
  <si>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</si>
  <si>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</si>
  <si>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</si>
  <si>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</si>
  <si>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</si>
  <si>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</si>
  <si>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</si>
  <si>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</si>
  <si>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</si>
  <si>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</si>
  <si>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</si>
  <si>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</si>
  <si>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</si>
  <si>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</si>
  <si>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</si>
  <si>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</si>
  <si>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</si>
  <si>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</si>
  <si>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</si>
  <si>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</si>
  <si>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</si>
  <si>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</si>
  <si>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</si>
  <si>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</si>
  <si>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</si>
  <si>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</si>
  <si>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</si>
  <si>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</si>
  <si>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</si>
  <si>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</si>
  <si>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</si>
  <si>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</si>
  <si>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</si>
  <si>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</si>
  <si>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</si>
  <si>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</si>
  <si>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</si>
  <si>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</si>
  <si>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</si>
  <si>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</si>
  <si>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</si>
  <si>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</si>
  <si>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</si>
  <si>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</si>
  <si>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</si>
  <si>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</si>
  <si>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</si>
  <si>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</si>
  <si>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</si>
  <si>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</si>
  <si>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</si>
  <si>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</si>
  <si>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</si>
  <si>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</si>
  <si>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</si>
  <si>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</si>
  <si>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</si>
  <si>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</si>
  <si>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</si>
  <si>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</si>
  <si>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</si>
  <si>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</si>
  <si>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</si>
  <si>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</si>
  <si>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</si>
  <si>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</si>
  <si>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</si>
  <si>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</si>
  <si>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</si>
  <si>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</si>
  <si>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</si>
  <si>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</si>
  <si>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</si>
  <si>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</si>
  <si>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</si>
  <si>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</si>
  <si>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</si>
  <si>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</si>
  <si>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</si>
  <si>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</si>
  <si>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</si>
  <si>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</si>
  <si>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</si>
  <si>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</si>
  <si>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</si>
  <si>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</si>
  <si>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</si>
  <si>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</si>
  <si>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</si>
  <si>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</si>
  <si>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</si>
  <si>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</si>
  <si>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</si>
  <si>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</si>
  <si>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</si>
  <si>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</si>
  <si>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</si>
  <si>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</si>
  <si>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</si>
  <si>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</si>
  <si>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</si>
  <si>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</si>
  <si>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</si>
  <si>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</si>
  <si>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</si>
  <si>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</si>
  <si>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</si>
  <si>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</si>
  <si>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</si>
  <si>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</si>
  <si>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</si>
  <si>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</si>
  <si>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</si>
  <si>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</si>
  <si>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</si>
  <si>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</si>
  <si>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</si>
  <si>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</si>
  <si>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</si>
  <si>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</si>
  <si>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</si>
  <si>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</si>
  <si>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</si>
  <si>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</si>
  <si>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</si>
  <si>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</si>
  <si>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</si>
  <si>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</si>
  <si>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</si>
  <si>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</si>
  <si>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</si>
  <si>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</si>
  <si>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</si>
  <si>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</si>
  <si>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</si>
  <si>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</si>
  <si>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</si>
  <si>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</si>
  <si>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</si>
  <si>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</si>
  <si>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</si>
  <si>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</si>
  <si>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</si>
  <si>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</si>
  <si>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</si>
  <si>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</si>
  <si>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</si>
  <si>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</si>
  <si>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</si>
  <si>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</si>
  <si>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</si>
  <si>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</si>
  <si>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</si>
  <si>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</si>
  <si>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</si>
  <si>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</si>
  <si>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</si>
  <si>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</si>
  <si>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</si>
  <si>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</si>
  <si>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</si>
  <si>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</si>
  <si>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</si>
  <si>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</si>
  <si>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</si>
  <si>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</si>
  <si>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</si>
  <si>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</si>
  <si>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</si>
  <si>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</si>
  <si>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</si>
  <si>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</si>
  <si>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</si>
  <si>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</si>
  <si>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</si>
  <si>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</si>
  <si>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</si>
  <si>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</si>
  <si>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</si>
  <si>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</si>
  <si>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</si>
  <si>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</si>
  <si>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</si>
  <si>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</si>
  <si>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</si>
  <si>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</si>
  <si>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</si>
  <si>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</si>
  <si>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</si>
  <si>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</si>
  <si>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</si>
  <si>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</si>
  <si>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</si>
  <si>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</si>
  <si>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</si>
  <si>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</si>
  <si>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</si>
  <si>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</si>
  <si>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</si>
  <si>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</si>
  <si>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</si>
  <si>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</si>
  <si>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</si>
  <si>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</si>
  <si>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</si>
  <si>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</si>
  <si>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</si>
  <si>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</si>
  <si>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</si>
  <si>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</si>
  <si>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</si>
  <si>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</si>
  <si>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</si>
  <si>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</si>
  <si>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</si>
  <si>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</si>
  <si>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</si>
  <si>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</si>
  <si>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</si>
  <si>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</si>
  <si>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</si>
  <si>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</si>
  <si>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</si>
  <si>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</si>
  <si>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</si>
  <si>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</si>
  <si>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</si>
  <si>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</si>
  <si>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</si>
  <si>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</si>
  <si>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</si>
  <si>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</si>
  <si>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</si>
  <si>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</si>
  <si>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</si>
  <si>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</si>
  <si>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</si>
  <si>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</si>
  <si>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</si>
  <si>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</si>
  <si>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</si>
  <si>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</si>
  <si>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</si>
  <si>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</si>
  <si>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</si>
  <si>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</si>
  <si>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</si>
  <si>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</si>
  <si>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</si>
  <si>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</si>
  <si>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</si>
  <si>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</si>
  <si>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</si>
  <si>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</si>
  <si>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</si>
  <si>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</si>
  <si>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</si>
  <si>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</si>
  <si>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</si>
  <si>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</si>
  <si>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</si>
  <si>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</si>
  <si>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</si>
  <si>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</si>
  <si>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</si>
  <si>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</si>
  <si>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</si>
  <si>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</si>
  <si>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</si>
  <si>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</si>
  <si>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</si>
  <si>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</si>
  <si>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</si>
  <si>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</si>
  <si>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</si>
  <si>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</si>
  <si>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</si>
  <si>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</si>
  <si>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</si>
  <si>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</si>
  <si>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</si>
  <si>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</si>
  <si>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</si>
  <si>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</si>
  <si>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</si>
  <si>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</si>
  <si>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</si>
  <si>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</si>
  <si>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</si>
  <si>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</si>
  <si>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</si>
  <si>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</si>
  <si>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</si>
  <si>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</si>
  <si>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</si>
  <si>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</si>
  <si>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</si>
  <si>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</si>
  <si>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</si>
  <si>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</si>
  <si>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</si>
  <si>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</si>
  <si>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</si>
  <si>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</si>
  <si>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</si>
  <si>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</si>
  <si>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</si>
  <si>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</si>
  <si>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</si>
  <si>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</si>
  <si>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</si>
  <si>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</si>
  <si>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</si>
  <si>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</si>
  <si>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</si>
  <si>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</si>
  <si>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</si>
  <si>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</si>
  <si>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</si>
  <si>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</si>
  <si>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</si>
  <si>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</si>
  <si>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</si>
  <si>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</si>
  <si>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</si>
  <si>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</si>
  <si>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</si>
  <si>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</si>
  <si>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</si>
  <si>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</si>
  <si>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</si>
  <si>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</si>
  <si>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</si>
  <si>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</si>
  <si>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</si>
  <si>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</si>
  <si>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</si>
  <si>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</si>
  <si>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</si>
  <si>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</si>
  <si>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</si>
  <si>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</si>
  <si>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</si>
  <si>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</si>
  <si>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</si>
  <si>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</si>
  <si>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</si>
  <si>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</si>
  <si>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</si>
  <si>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</si>
  <si>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</si>
  <si>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</si>
  <si>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</si>
  <si>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</si>
  <si>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</si>
  <si>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</si>
  <si>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</si>
  <si>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</si>
  <si>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</si>
  <si>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</si>
  <si>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</si>
  <si>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</si>
  <si>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</si>
  <si>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</si>
  <si>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</si>
  <si>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</si>
  <si>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</si>
  <si>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</si>
  <si>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</si>
  <si>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</si>
  <si>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</si>
  <si>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</si>
  <si>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</si>
  <si>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</si>
  <si>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</si>
  <si>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</si>
  <si>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</si>
  <si>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</si>
  <si>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</si>
  <si>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</si>
  <si>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</si>
  <si>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</si>
  <si>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</si>
  <si>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</si>
  <si>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</si>
  <si>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</si>
  <si>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</si>
  <si>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</si>
  <si>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</si>
  <si>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</si>
  <si>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</si>
  <si>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</si>
  <si>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</si>
  <si>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</si>
  <si>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</si>
  <si>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</si>
  <si>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</si>
  <si>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</si>
  <si>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</si>
  <si>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</si>
  <si>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</si>
  <si>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</si>
  <si>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</si>
  <si>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</si>
  <si>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</si>
  <si>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</si>
  <si>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</si>
  <si>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</si>
  <si>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</si>
  <si>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</si>
  <si>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</si>
  <si>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</si>
  <si>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</si>
  <si>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</si>
  <si>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</si>
  <si>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</si>
  <si>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</si>
  <si>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</si>
  <si>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</si>
  <si>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</si>
  <si>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</si>
  <si>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</si>
  <si>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</si>
  <si>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</si>
  <si>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</si>
  <si>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</si>
  <si>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</si>
  <si>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</si>
  <si>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</si>
  <si>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</si>
  <si>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</si>
  <si>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</si>
  <si>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</si>
  <si>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</si>
  <si>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</si>
  <si>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</si>
  <si>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</si>
  <si>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</si>
  <si>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</si>
  <si>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</si>
  <si>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</si>
  <si>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</si>
  <si>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</si>
  <si>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</si>
  <si>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</si>
  <si>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</si>
  <si>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</si>
  <si>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</si>
  <si>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</si>
  <si>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</si>
  <si>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</si>
  <si>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</si>
  <si>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</si>
  <si>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</si>
  <si>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</si>
  <si>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</si>
  <si>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</si>
  <si>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</si>
  <si>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</si>
  <si>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</si>
  <si>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</si>
  <si>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</si>
  <si>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</si>
  <si>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</si>
  <si>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</si>
  <si>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</si>
  <si>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</si>
  <si>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</si>
  <si>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</si>
  <si>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</si>
  <si>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</si>
  <si>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</si>
  <si>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</si>
  <si>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</si>
  <si>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</si>
  <si>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</si>
  <si>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</si>
  <si>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</si>
  <si>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</si>
  <si>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</si>
  <si>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</si>
  <si>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</si>
  <si>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</si>
  <si>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</si>
  <si>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</si>
  <si>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</si>
  <si>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</si>
  <si>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</si>
  <si>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</si>
  <si>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</si>
  <si>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</si>
  <si>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</si>
  <si>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</si>
  <si>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</si>
  <si>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</si>
  <si>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</si>
  <si>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</si>
  <si>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</si>
  <si>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</si>
  <si>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</si>
  <si>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</si>
  <si>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</si>
  <si>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</si>
  <si>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</si>
  <si>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</si>
  <si>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</si>
  <si>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</si>
  <si>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</si>
  <si>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</si>
  <si>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</si>
  <si>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</si>
  <si>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</si>
  <si>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</si>
  <si>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</si>
  <si>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</si>
  <si>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</si>
  <si>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</si>
  <si>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</si>
  <si>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</si>
  <si>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</si>
  <si>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</si>
  <si>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</si>
  <si>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</si>
  <si>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</si>
  <si>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</si>
  <si>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</si>
  <si>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</si>
  <si>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</si>
  <si>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</si>
  <si>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</si>
  <si>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</si>
  <si>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</si>
  <si>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</si>
  <si>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</si>
  <si>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</si>
  <si>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</si>
  <si>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</si>
  <si>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</si>
  <si>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</si>
  <si>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</si>
  <si>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</si>
  <si>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</si>
  <si>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</si>
  <si>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</si>
  <si>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</si>
  <si>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</si>
  <si>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</si>
  <si>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</si>
  <si>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</si>
  <si>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</si>
  <si>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</si>
  <si>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</si>
  <si>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</si>
  <si>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</si>
  <si>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</si>
  <si>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</si>
  <si>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</si>
  <si>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</si>
  <si>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</si>
  <si>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</si>
  <si>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</si>
  <si>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</si>
  <si>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</si>
  <si>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</si>
  <si>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</si>
  <si>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</si>
  <si>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</si>
  <si>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</si>
  <si>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</si>
  <si>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</si>
  <si>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</si>
  <si>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</si>
  <si>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</si>
  <si>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</si>
  <si>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</si>
  <si>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</si>
  <si>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</si>
  <si>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</si>
  <si>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</si>
  <si>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</si>
  <si>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</si>
  <si>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</si>
  <si>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</si>
  <si>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</si>
  <si>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</si>
  <si>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</si>
  <si>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</si>
  <si>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</si>
  <si>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</si>
  <si>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</si>
  <si>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</si>
  <si>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</si>
  <si>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</si>
  <si>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</si>
  <si>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</si>
  <si>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</si>
  <si>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</si>
  <si>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</si>
  <si>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</si>
  <si>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</si>
  <si>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</si>
  <si>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</si>
  <si>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</si>
  <si>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</si>
  <si>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</si>
  <si>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</si>
  <si>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</si>
  <si>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</si>
  <si>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</si>
  <si>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</si>
  <si>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</si>
  <si>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</si>
  <si>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</si>
  <si>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</si>
  <si>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</si>
  <si>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</si>
  <si>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</si>
  <si>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</si>
  <si>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</si>
  <si>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</si>
  <si>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</si>
  <si>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</si>
  <si>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</si>
  <si>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</si>
  <si>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</si>
  <si>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</si>
  <si>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</si>
  <si>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</si>
  <si>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</si>
  <si>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</si>
  <si>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</si>
  <si>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</si>
  <si>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</si>
  <si>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</si>
  <si>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</si>
  <si>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</si>
  <si>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</si>
  <si>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</si>
  <si>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</si>
  <si>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</si>
  <si>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</si>
  <si>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</si>
  <si>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</si>
  <si>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</si>
  <si>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</si>
  <si>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</si>
  <si>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</si>
  <si>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</si>
  <si>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</si>
  <si>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</si>
  <si>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</si>
  <si>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</si>
  <si>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</si>
  <si>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</si>
  <si>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</si>
  <si>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</si>
  <si>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</si>
  <si>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</si>
  <si>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</si>
  <si>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</si>
  <si>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</si>
  <si>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</si>
  <si>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</si>
  <si>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</si>
  <si>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</si>
  <si>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</si>
  <si>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</si>
  <si>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</si>
  <si>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</si>
  <si>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</si>
  <si>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</si>
  <si>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</si>
  <si>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</si>
  <si>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</si>
  <si>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</si>
  <si>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</si>
  <si>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</si>
  <si>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</si>
  <si>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</si>
  <si>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</si>
  <si>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</si>
  <si>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</si>
  <si>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</si>
  <si>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</si>
  <si>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</si>
  <si>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</si>
  <si>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</si>
  <si>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</si>
  <si>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</si>
  <si>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</si>
  <si>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</si>
  <si>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</si>
  <si>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</si>
  <si>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</si>
  <si>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</si>
  <si>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</si>
  <si>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</si>
  <si>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</si>
  <si>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</si>
  <si>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</si>
  <si>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</si>
  <si>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</si>
  <si>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</si>
  <si>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</si>
  <si>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</si>
  <si>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</si>
  <si>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</si>
  <si>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</si>
  <si>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</si>
  <si>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</si>
  <si>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</si>
  <si>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</si>
  <si>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</si>
  <si>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</si>
  <si>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</si>
  <si>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</si>
  <si>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</si>
  <si>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</si>
  <si>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</si>
  <si>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</si>
  <si>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</si>
  <si>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</si>
  <si>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</si>
  <si>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</si>
  <si>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</si>
  <si>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</si>
  <si>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</si>
  <si>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</si>
  <si>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</si>
  <si>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</si>
  <si>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</si>
  <si>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</si>
  <si>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</si>
  <si>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</si>
  <si>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</si>
  <si>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</si>
  <si>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</si>
  <si>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</si>
  <si>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</si>
  <si>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</si>
  <si>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</si>
  <si>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</si>
  <si>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</si>
  <si>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</si>
  <si>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</si>
  <si>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</si>
  <si>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</si>
  <si>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</si>
  <si>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</si>
  <si>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</si>
  <si>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</si>
  <si>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</si>
  <si>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</si>
  <si>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</si>
  <si>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</si>
  <si>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</si>
  <si>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</si>
  <si>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</si>
  <si>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</si>
  <si>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</si>
  <si>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</si>
  <si>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</si>
  <si>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</si>
  <si>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</si>
  <si>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</si>
  <si>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</si>
  <si>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</si>
  <si>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</si>
  <si>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</si>
  <si>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</si>
  <si>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</si>
  <si>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</si>
  <si>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</si>
  <si>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</si>
  <si>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</si>
  <si>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</si>
  <si>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</si>
  <si>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</si>
  <si>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</si>
  <si>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</si>
  <si>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</si>
  <si>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</si>
  <si>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</si>
  <si>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</si>
  <si>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</si>
  <si>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</si>
  <si>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</si>
  <si>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</si>
  <si>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</si>
  <si>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</si>
  <si>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</si>
  <si>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</si>
  <si>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</si>
  <si>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</si>
  <si>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</si>
  <si>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</si>
  <si>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</si>
  <si>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</si>
  <si>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</si>
  <si>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</si>
  <si>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</si>
  <si>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</si>
  <si>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</si>
  <si>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</si>
  <si>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</si>
  <si>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</si>
  <si>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</si>
  <si>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</si>
  <si>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</si>
  <si>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</si>
  <si>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</si>
  <si>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</si>
  <si>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</si>
  <si>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</si>
  <si>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</si>
  <si>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</si>
  <si>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</si>
  <si>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</si>
  <si>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</si>
  <si>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</si>
  <si>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</si>
  <si>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</si>
  <si>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</si>
  <si>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</si>
  <si>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</si>
  <si>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</si>
  <si>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</si>
  <si>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</si>
  <si>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</si>
  <si>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</si>
  <si>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</si>
  <si>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</si>
  <si>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</si>
  <si>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</si>
  <si>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</si>
  <si>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</si>
  <si>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</si>
  <si>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</si>
  <si>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</si>
  <si>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</si>
  <si>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</si>
  <si>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</si>
  <si>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</si>
  <si>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</si>
  <si>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</si>
  <si>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</si>
  <si>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</si>
  <si>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</si>
  <si>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</si>
  <si>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</si>
  <si>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</si>
  <si>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</si>
  <si>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</si>
  <si>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</si>
  <si>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</si>
  <si>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</si>
  <si>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</si>
  <si>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</si>
  <si>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</si>
  <si>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</si>
  <si>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</si>
  <si>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</si>
  <si>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</si>
  <si>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</si>
  <si>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</si>
  <si>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</si>
  <si>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</si>
  <si>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</si>
  <si>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</si>
  <si>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</si>
  <si>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</si>
  <si>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</si>
  <si>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</si>
  <si>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</si>
  <si>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</si>
  <si>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</si>
  <si>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</si>
  <si>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</si>
  <si>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</si>
  <si>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</si>
  <si>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</si>
  <si>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</si>
  <si>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</si>
  <si>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</si>
  <si>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</si>
  <si>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</si>
  <si>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</si>
  <si>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</si>
  <si>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</si>
  <si>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</si>
  <si>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</si>
  <si>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</si>
  <si>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</si>
  <si>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</si>
  <si>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</si>
  <si>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</si>
  <si>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</si>
  <si>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</si>
  <si>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</si>
  <si>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</si>
  <si>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</si>
  <si>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</si>
  <si>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</si>
  <si>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</si>
  <si>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</si>
  <si>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</si>
  <si>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</si>
  <si>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</si>
  <si>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</si>
  <si>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</si>
  <si>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</si>
  <si>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</si>
  <si>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</si>
  <si>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</si>
  <si>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</si>
  <si>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</si>
  <si>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</si>
  <si>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</si>
  <si>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</si>
  <si>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</si>
  <si>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</si>
  <si>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</si>
  <si>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</si>
  <si>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</si>
  <si>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</si>
  <si>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</si>
  <si>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</si>
  <si>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</si>
  <si>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</si>
  <si>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</si>
  <si>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</si>
  <si>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</si>
  <si>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</si>
  <si>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</si>
  <si>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</si>
  <si>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</si>
  <si>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</si>
  <si>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</si>
  <si>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</si>
  <si>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</si>
  <si>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</si>
  <si>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</si>
  <si>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</si>
  <si>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</si>
  <si>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</si>
  <si>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</si>
  <si>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</si>
  <si>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</si>
  <si>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</si>
  <si>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</si>
  <si>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</si>
  <si>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</si>
  <si>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</si>
  <si>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</si>
  <si>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</si>
  <si>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</si>
  <si>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</si>
  <si>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</si>
  <si>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</si>
  <si>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</si>
  <si>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</si>
  <si>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</si>
  <si>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</si>
  <si>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</si>
  <si>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</si>
  <si>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</si>
  <si>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</si>
  <si>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</si>
  <si>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</si>
  <si>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</si>
  <si>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</si>
  <si>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</si>
  <si>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</si>
  <si>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</si>
  <si>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</si>
  <si>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</si>
  <si>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</si>
  <si>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</si>
  <si>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</si>
  <si>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</si>
  <si>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</si>
  <si>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</si>
  <si>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</si>
  <si>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</si>
  <si>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</si>
  <si>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</si>
  <si>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</si>
  <si>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</si>
  <si>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</si>
  <si>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</si>
  <si>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</si>
  <si>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</si>
  <si>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</si>
  <si>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</si>
  <si>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</si>
  <si>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</si>
  <si>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</si>
  <si>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</si>
  <si>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</si>
  <si>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</si>
  <si>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</si>
  <si>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</si>
  <si>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</si>
  <si>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</si>
  <si>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</si>
  <si>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</si>
  <si>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</si>
  <si>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</si>
  <si>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</si>
  <si>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</si>
  <si>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</si>
  <si>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</si>
  <si>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</si>
  <si>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</si>
  <si>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</si>
  <si>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</si>
  <si>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</si>
  <si>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</si>
  <si>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</si>
  <si>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</si>
  <si>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</si>
  <si>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</si>
  <si>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</si>
  <si>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</si>
  <si>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</si>
  <si>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</si>
  <si>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</si>
  <si>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</si>
  <si>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</si>
  <si>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</si>
  <si>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</si>
  <si>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</si>
  <si>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</si>
  <si>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</si>
  <si>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</si>
  <si>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</si>
  <si>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</si>
  <si>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</si>
  <si>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</si>
  <si>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</si>
  <si>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</si>
  <si>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</si>
  <si>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</si>
  <si>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</si>
  <si>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</si>
  <si>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</si>
  <si>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</si>
  <si>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</si>
  <si>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</si>
  <si>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</si>
  <si>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</si>
  <si>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</si>
  <si>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</si>
  <si>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</si>
  <si>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</si>
  <si>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</si>
  <si>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</si>
  <si>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</si>
  <si>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</si>
  <si>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</si>
  <si>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</si>
  <si>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</si>
  <si>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</si>
  <si>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</si>
  <si>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</si>
  <si>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</si>
  <si>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</si>
  <si>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</si>
  <si>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</si>
  <si>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</si>
  <si>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</si>
  <si>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</si>
  <si>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</si>
  <si>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</si>
  <si>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</si>
  <si>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</si>
  <si>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</si>
  <si>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</si>
  <si>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</si>
  <si>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</si>
  <si>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</si>
  <si>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</si>
  <si>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</si>
  <si>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</si>
  <si>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</si>
  <si>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</si>
  <si>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</si>
  <si>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</si>
  <si>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</si>
  <si>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</si>
  <si>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</si>
  <si>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</si>
  <si>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</si>
  <si>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</si>
  <si>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</si>
  <si>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</si>
  <si>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</si>
  <si>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</si>
  <si>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</si>
  <si>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</si>
  <si>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</si>
  <si>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</si>
  <si>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</si>
  <si>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</si>
  <si>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</si>
  <si>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</si>
  <si>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</si>
  <si>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</si>
  <si>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</si>
  <si>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</si>
  <si>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</si>
  <si>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</si>
  <si>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</si>
  <si>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</si>
  <si>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</si>
  <si>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</si>
  <si>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</si>
  <si>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</si>
  <si>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</si>
  <si>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</si>
  <si>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</si>
  <si>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</si>
  <si>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</si>
  <si>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</si>
  <si>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</si>
  <si>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</si>
  <si>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</si>
  <si>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</si>
  <si>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</si>
  <si>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</si>
  <si>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</si>
  <si>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</si>
  <si>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</si>
  <si>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</si>
  <si>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</si>
  <si>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</si>
  <si>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</si>
  <si>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</si>
  <si>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</si>
  <si>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</si>
  <si>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</si>
  <si>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</si>
  <si>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</si>
  <si>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</si>
  <si>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</si>
  <si>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</si>
  <si>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</si>
  <si>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</si>
  <si>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</si>
  <si>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</si>
  <si>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</si>
  <si>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</si>
  <si>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</si>
  <si>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</si>
  <si>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</si>
  <si>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</si>
  <si>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</si>
  <si>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</si>
  <si>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</si>
  <si>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</si>
  <si>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</si>
  <si>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</si>
  <si>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</si>
  <si>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</si>
  <si>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</si>
  <si>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</si>
  <si>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</si>
  <si>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</si>
  <si>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</si>
  <si>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</si>
  <si>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</si>
  <si>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</si>
  <si>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</si>
  <si>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</si>
  <si>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</si>
  <si>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</si>
  <si>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</si>
  <si>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</si>
  <si>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</si>
  <si>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</si>
  <si>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</si>
  <si>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</si>
  <si>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</si>
  <si>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</si>
  <si>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</si>
  <si>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</si>
  <si>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</si>
  <si>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</si>
  <si>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</si>
  <si>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</si>
  <si>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</si>
  <si>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</si>
  <si>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</si>
  <si>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</si>
  <si>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</si>
  <si>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</si>
  <si>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</si>
  <si>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</si>
  <si>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</si>
  <si>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</si>
  <si>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</si>
  <si>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</si>
  <si>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</si>
  <si>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</si>
  <si>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</si>
  <si>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</si>
  <si>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</si>
  <si>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</si>
  <si>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</si>
  <si>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</si>
  <si>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</si>
  <si>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</si>
  <si>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</si>
  <si>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</si>
  <si>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</si>
  <si>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</si>
  <si>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</si>
  <si>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</si>
  <si>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</si>
  <si>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</si>
  <si>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</si>
  <si>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</si>
  <si>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</si>
  <si>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</si>
  <si>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</si>
  <si>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</si>
  <si>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</si>
  <si>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</si>
  <si>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</si>
  <si>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</si>
  <si>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</si>
  <si>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</si>
  <si>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</si>
  <si>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</si>
  <si>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</si>
  <si>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</si>
  <si>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</si>
  <si>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</si>
  <si>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</si>
  <si>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</si>
  <si>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</si>
  <si>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</si>
  <si>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</si>
  <si>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</si>
  <si>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</si>
  <si>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</si>
  <si>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</si>
  <si>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</si>
  <si>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</si>
  <si>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</si>
  <si>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</si>
  <si>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</si>
  <si>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</si>
  <si>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</si>
  <si>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</si>
  <si>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</si>
  <si>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</si>
  <si>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</si>
  <si>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</si>
  <si>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</si>
  <si>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</si>
  <si>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</si>
  <si>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</si>
  <si>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</si>
  <si>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</si>
  <si>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</si>
  <si>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</si>
  <si>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</si>
  <si>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</si>
  <si>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</si>
  <si>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</si>
  <si>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</si>
  <si>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</si>
  <si>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</si>
  <si>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</si>
  <si>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</si>
  <si>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</si>
  <si>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</si>
  <si>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</si>
  <si>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</si>
  <si>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</si>
  <si>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</si>
  <si>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</si>
  <si>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</si>
  <si>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</si>
  <si>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</si>
  <si>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</si>
  <si>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</si>
  <si>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</si>
  <si>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</si>
  <si>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</si>
  <si>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</si>
  <si>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</si>
  <si>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</si>
  <si>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</si>
  <si>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</si>
  <si>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</si>
  <si>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</si>
  <si>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</si>
  <si>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</si>
  <si>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</si>
  <si>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</si>
  <si>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</si>
  <si>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</si>
  <si>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</si>
  <si>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</si>
  <si>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</si>
  <si>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</si>
  <si>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</si>
  <si>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</si>
  <si>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</si>
  <si>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</si>
  <si>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</si>
  <si>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</si>
  <si>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</si>
  <si>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</si>
  <si>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</si>
  <si>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</si>
  <si>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</si>
  <si>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</si>
  <si>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</si>
  <si>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</si>
  <si>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</si>
  <si>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</si>
  <si>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</si>
  <si>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</si>
  <si>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</si>
  <si>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</si>
  <si>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</si>
  <si>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</si>
  <si>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</si>
  <si>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</si>
  <si>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</si>
  <si>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</si>
  <si>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</si>
  <si>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</si>
  <si>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</si>
  <si>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</si>
  <si>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</si>
  <si>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</si>
  <si>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</si>
  <si>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</si>
  <si>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</si>
  <si>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</si>
  <si>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</si>
  <si>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</si>
  <si>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</si>
  <si>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</si>
  <si>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</si>
  <si>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</si>
  <si>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</si>
  <si>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</si>
  <si>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</si>
  <si>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</si>
  <si>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</si>
  <si>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</si>
  <si>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</si>
  <si>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</si>
  <si>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</si>
  <si>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</si>
  <si>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</si>
  <si>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</si>
  <si>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</si>
  <si>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</si>
  <si>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</si>
  <si>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</si>
  <si>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</si>
  <si>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</si>
  <si>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</si>
  <si>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</si>
  <si>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</si>
  <si>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</si>
  <si>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</si>
  <si>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</si>
  <si>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</si>
  <si>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</si>
  <si>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</si>
  <si>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</si>
  <si>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</si>
  <si>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</si>
  <si>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</si>
  <si>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</si>
  <si>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</si>
  <si>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</si>
  <si>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</si>
  <si>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</si>
  <si>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</si>
  <si>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</si>
  <si>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</si>
  <si>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</si>
  <si>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</si>
  <si>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</si>
  <si>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</si>
  <si>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</si>
  <si>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</si>
  <si>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</si>
  <si>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</si>
  <si>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</si>
  <si>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</si>
  <si>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</si>
  <si>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</si>
  <si>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</si>
  <si>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</si>
  <si>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</si>
  <si>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</si>
  <si>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</si>
  <si>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</si>
  <si>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</si>
  <si>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</si>
  <si>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</si>
  <si>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</si>
  <si>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</si>
  <si>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</si>
  <si>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</si>
  <si>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</si>
  <si>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</si>
  <si>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</si>
  <si>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</si>
  <si>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</si>
  <si>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</si>
  <si>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</si>
  <si>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</si>
  <si>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</si>
  <si>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</si>
  <si>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</si>
  <si>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</si>
  <si>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</si>
  <si>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</si>
  <si>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</si>
  <si>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</si>
  <si>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</si>
  <si>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</si>
  <si>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</si>
  <si>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</si>
  <si>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</si>
  <si>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</si>
  <si>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</si>
  <si>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</si>
  <si>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</si>
  <si>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</si>
  <si>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</si>
  <si>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</si>
  <si>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</si>
  <si>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</si>
  <si>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</si>
  <si>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</si>
  <si>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</si>
  <si>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</si>
  <si>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</si>
  <si>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</si>
  <si>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</si>
  <si>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</si>
  <si>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</si>
  <si>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</si>
  <si>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</si>
  <si>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</si>
  <si>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</si>
  <si>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</si>
  <si>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</si>
  <si>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</si>
  <si>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</si>
  <si>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</si>
  <si>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</si>
  <si>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</si>
  <si>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</si>
  <si>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</si>
  <si>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</si>
  <si>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</si>
  <si>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</si>
  <si>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</si>
  <si>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</si>
  <si>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</si>
  <si>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</si>
  <si>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</si>
  <si>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</si>
  <si>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</si>
  <si>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</si>
  <si>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</si>
  <si>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</si>
  <si>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</si>
  <si>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</si>
  <si>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</si>
  <si>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</si>
  <si>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</si>
  <si>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</si>
  <si>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</si>
  <si>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</si>
  <si>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</si>
  <si>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</si>
  <si>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</si>
  <si>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</si>
  <si>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</si>
  <si>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</si>
  <si>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</si>
  <si>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</si>
  <si>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</si>
  <si>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</si>
  <si>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</si>
  <si>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</si>
  <si>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</si>
  <si>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</si>
  <si>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</si>
  <si>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</si>
  <si>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</si>
  <si>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</si>
  <si>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</si>
  <si>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</si>
  <si>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</si>
  <si>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</si>
  <si>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</si>
  <si>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</si>
  <si>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</si>
  <si>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</si>
  <si>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</si>
  <si>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</si>
  <si>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</si>
  <si>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</si>
  <si>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</si>
  <si>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</si>
  <si>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</si>
  <si>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</si>
  <si>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</si>
  <si>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</si>
  <si>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</si>
  <si>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</si>
  <si>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</si>
  <si>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</si>
  <si>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</si>
  <si>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</si>
  <si>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</si>
  <si>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</si>
  <si>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</si>
  <si>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</si>
  <si>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</si>
  <si>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</si>
  <si>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</si>
  <si>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</si>
  <si>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</si>
  <si>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</si>
  <si>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</si>
  <si>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</si>
  <si>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</si>
  <si>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</si>
  <si>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</si>
  <si>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</si>
  <si>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</si>
  <si>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</si>
  <si>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</si>
  <si>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</si>
  <si>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</si>
  <si>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</si>
  <si>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</si>
  <si>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</si>
  <si>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</si>
  <si>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</si>
  <si>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</si>
  <si>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</si>
  <si>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</si>
  <si>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</si>
  <si>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</si>
  <si>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</si>
  <si>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</si>
  <si>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</si>
  <si>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</si>
  <si>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</si>
  <si>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</si>
  <si>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</si>
  <si>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</si>
  <si>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</si>
  <si>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</si>
  <si>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</si>
  <si>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</si>
  <si>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</si>
  <si>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</si>
  <si>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</si>
  <si>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</si>
  <si>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</si>
  <si>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</si>
  <si>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</si>
  <si>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</si>
  <si>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</si>
  <si>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</si>
  <si>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</si>
  <si>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</si>
  <si>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</si>
  <si>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</si>
  <si>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</si>
  <si>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</si>
  <si>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</si>
  <si>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</si>
  <si>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</si>
  <si>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</si>
  <si>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</si>
  <si>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</si>
  <si>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</si>
  <si>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</si>
  <si>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</si>
  <si>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</si>
  <si>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</si>
  <si>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</si>
  <si>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</si>
  <si>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</si>
  <si>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</si>
  <si>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</si>
  <si>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</si>
  <si>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</si>
  <si>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</si>
  <si>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</si>
  <si>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</si>
  <si>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</si>
  <si>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</si>
  <si>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</si>
  <si>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</si>
  <si>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</si>
  <si>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</si>
  <si>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</si>
  <si>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</si>
  <si>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</si>
  <si>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</si>
  <si>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</si>
  <si>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</si>
  <si>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</si>
  <si>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</si>
  <si>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</si>
  <si>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</si>
  <si>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</si>
  <si>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</si>
  <si>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</si>
  <si>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</si>
  <si>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</si>
  <si>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</si>
  <si>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</si>
  <si>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</si>
  <si>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</si>
  <si>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</si>
  <si>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</si>
  <si>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</si>
  <si>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</si>
  <si>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</si>
  <si>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</si>
  <si>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</si>
  <si>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</si>
  <si>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</si>
  <si>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</si>
  <si>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</si>
  <si>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</si>
  <si>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</si>
  <si>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</si>
  <si>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</si>
  <si>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</si>
  <si>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</si>
  <si>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</si>
  <si>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</si>
  <si>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</si>
  <si>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</si>
  <si>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</si>
  <si>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</si>
  <si>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</si>
  <si>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</si>
  <si>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</si>
  <si>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</si>
  <si>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</si>
  <si>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</si>
  <si>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</si>
  <si>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</si>
  <si>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</si>
  <si>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</si>
  <si>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</si>
  <si>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</si>
  <si>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</si>
  <si>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</si>
  <si>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</si>
  <si>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</si>
  <si>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</si>
  <si>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</si>
  <si>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</si>
  <si>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</si>
  <si>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</si>
  <si>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</si>
  <si>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</si>
  <si>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</si>
  <si>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</si>
  <si>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</si>
  <si>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</si>
  <si>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</si>
  <si>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</si>
  <si>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</si>
  <si>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</si>
  <si>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</si>
  <si>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</si>
  <si>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</si>
  <si>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</si>
  <si>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</si>
  <si>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</si>
  <si>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</si>
  <si>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</si>
  <si>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</si>
  <si>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</si>
  <si>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</si>
  <si>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</si>
  <si>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</si>
  <si>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</si>
  <si>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</si>
  <si>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</si>
  <si>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</si>
  <si>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</si>
  <si>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</si>
  <si>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</si>
  <si>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</si>
  <si>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</si>
  <si>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</si>
  <si>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</si>
  <si>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</si>
  <si>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</si>
  <si>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</si>
  <si>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</si>
  <si>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</si>
  <si>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</si>
  <si>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</si>
  <si>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</si>
  <si>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</si>
  <si>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</si>
  <si>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</si>
  <si>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</si>
  <si>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</si>
  <si>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</si>
  <si>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</si>
  <si>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</si>
  <si>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</si>
  <si>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</si>
  <si>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</si>
  <si>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</si>
  <si>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</si>
  <si>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</si>
  <si>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</si>
  <si>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</si>
  <si>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</si>
  <si>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</si>
  <si>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</si>
  <si>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</si>
  <si>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</si>
  <si>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</si>
  <si>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</si>
  <si>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</si>
  <si>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</si>
  <si>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</si>
  <si>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</si>
  <si>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</si>
  <si>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</si>
  <si>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</si>
  <si>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</si>
  <si>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</si>
  <si>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</si>
  <si>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</si>
  <si>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</si>
  <si>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</si>
  <si>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</si>
  <si>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</si>
  <si>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</si>
  <si>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</si>
  <si>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</si>
  <si>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</si>
  <si>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</si>
  <si>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</si>
  <si>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</si>
  <si>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</si>
  <si>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</si>
  <si>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</si>
  <si>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</si>
  <si>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</si>
  <si>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</si>
  <si>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</si>
  <si>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</si>
  <si>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</si>
  <si>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</si>
  <si>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</si>
  <si>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</si>
  <si>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</si>
  <si>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</si>
  <si>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</si>
  <si>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</si>
  <si>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</si>
  <si>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</si>
  <si>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</si>
  <si>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</si>
  <si>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</si>
  <si>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</si>
  <si>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</si>
  <si>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</si>
  <si>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</si>
  <si>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</si>
  <si>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</si>
  <si>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</si>
  <si>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</si>
  <si>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</si>
  <si>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</si>
  <si>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</si>
  <si>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</si>
  <si>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</si>
  <si>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</si>
  <si>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</si>
  <si>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</si>
  <si>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</si>
  <si>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</si>
  <si>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</si>
  <si>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</si>
  <si>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</si>
  <si>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</si>
  <si>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</si>
  <si>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</si>
  <si>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</si>
  <si>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</si>
  <si>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</si>
  <si>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</si>
  <si>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</si>
  <si>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</si>
  <si>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</si>
  <si>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</si>
  <si>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</si>
  <si>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</si>
  <si>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</si>
  <si>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</si>
  <si>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</si>
  <si>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</si>
  <si>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</si>
  <si>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</si>
  <si>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</si>
  <si>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</si>
  <si>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</si>
  <si>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</si>
  <si>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</si>
  <si>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</si>
  <si>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</si>
  <si>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</si>
  <si>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</si>
  <si>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</si>
  <si>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</si>
  <si>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</si>
  <si>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</si>
  <si>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</si>
  <si>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</si>
  <si>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</si>
  <si>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</si>
  <si>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</si>
  <si>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</si>
  <si>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</si>
  <si>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</si>
  <si>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</si>
  <si>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</si>
  <si>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</si>
  <si>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</si>
  <si>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</si>
  <si>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</si>
  <si>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</si>
  <si>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</si>
  <si>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</si>
  <si>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</si>
  <si>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</si>
  <si>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</si>
  <si>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</si>
  <si>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</si>
  <si>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</si>
  <si>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</si>
  <si>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</si>
  <si>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</si>
  <si>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</si>
  <si>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</si>
  <si>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</si>
  <si>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</si>
  <si>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</si>
  <si>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</si>
  <si>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</si>
  <si>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</si>
  <si>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</si>
  <si>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</si>
  <si>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</si>
  <si>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</si>
  <si>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</si>
  <si>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</si>
  <si>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</si>
  <si>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</si>
  <si>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</si>
  <si>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</si>
  <si>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</si>
  <si>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</si>
  <si>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</si>
  <si>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</si>
  <si>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</si>
  <si>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</si>
  <si>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</si>
  <si>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</si>
  <si>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</si>
  <si>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</si>
  <si>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</si>
  <si>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</si>
  <si>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</si>
  <si>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</si>
  <si>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</si>
  <si>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</si>
  <si>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</si>
  <si>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</si>
  <si>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</si>
  <si>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</si>
  <si>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</si>
  <si>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</si>
  <si>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</si>
  <si>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</si>
  <si>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</si>
  <si>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</si>
  <si>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</si>
  <si>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</si>
  <si>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</si>
  <si>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</si>
  <si>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</si>
  <si>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</si>
  <si>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</si>
  <si>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</si>
  <si>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</si>
  <si>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</si>
  <si>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</si>
  <si>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</si>
  <si>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</si>
  <si>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</si>
  <si>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</si>
  <si>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</si>
  <si>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</si>
  <si>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</si>
  <si>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</si>
  <si>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</si>
  <si>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</si>
  <si>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</si>
  <si>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</si>
  <si>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</si>
  <si>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</si>
  <si>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</si>
  <si>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</si>
  <si>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</si>
  <si>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</si>
  <si>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</si>
  <si>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</si>
  <si>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</si>
  <si>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</si>
  <si>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</si>
  <si>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</si>
  <si>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</si>
  <si>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</si>
  <si>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</si>
  <si>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</si>
  <si>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</si>
  <si>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</si>
  <si>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</si>
  <si>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</si>
  <si>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</si>
  <si>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</si>
  <si>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</si>
  <si>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</si>
  <si>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</si>
  <si>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</si>
  <si>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</si>
  <si>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</si>
  <si>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</si>
  <si>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</si>
  <si>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</si>
  <si>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</si>
  <si>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</si>
  <si>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</si>
  <si>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</si>
  <si>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</si>
  <si>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</si>
  <si>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</si>
  <si>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</si>
  <si>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</si>
  <si>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</si>
  <si>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</si>
  <si>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</si>
  <si>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</si>
  <si>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</si>
  <si>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</si>
  <si>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</si>
  <si>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</si>
  <si>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</si>
  <si>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</si>
  <si>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</si>
  <si>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</si>
  <si>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</si>
  <si>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</si>
  <si>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</si>
  <si>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</si>
  <si>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</si>
  <si>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</si>
  <si>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</si>
  <si>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</si>
  <si>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</si>
  <si>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</si>
  <si>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</si>
  <si>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</si>
  <si>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</si>
  <si>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</si>
  <si>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</si>
  <si>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</si>
  <si>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</si>
  <si>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</si>
  <si>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</si>
  <si>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</si>
  <si>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</si>
  <si>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</si>
  <si>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</si>
  <si>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</si>
  <si>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</si>
  <si>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</si>
  <si>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</si>
  <si>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</si>
  <si>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</si>
  <si>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</si>
  <si>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</si>
  <si>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</si>
  <si>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</si>
  <si>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</si>
  <si>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</si>
  <si>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</si>
  <si>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</si>
  <si>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</si>
  <si>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</si>
  <si>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</si>
  <si>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</si>
  <si>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</si>
  <si>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</si>
  <si>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</si>
  <si>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</si>
  <si>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</si>
  <si>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</si>
  <si>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</si>
  <si>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</si>
  <si>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</si>
  <si>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</si>
  <si>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</si>
  <si>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</si>
  <si>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</si>
  <si>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</si>
  <si>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</si>
  <si>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</si>
  <si>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</si>
  <si>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</si>
  <si>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</si>
  <si>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</si>
  <si>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</si>
  <si>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</si>
  <si>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</si>
  <si>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</si>
  <si>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</si>
  <si>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</si>
  <si>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</si>
  <si>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</si>
  <si>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</si>
  <si>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</si>
  <si>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</si>
  <si>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</si>
  <si>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</si>
  <si>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</si>
  <si>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</si>
  <si>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</si>
  <si>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</si>
  <si>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</si>
  <si>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</si>
  <si>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</si>
  <si>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</si>
  <si>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</si>
  <si>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</si>
  <si>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</si>
  <si>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</si>
  <si>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</si>
  <si>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</si>
  <si>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</si>
  <si>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</si>
  <si>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</si>
  <si>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</si>
  <si>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</si>
  <si>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</si>
  <si>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</si>
  <si>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</si>
  <si>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</si>
  <si>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</si>
  <si>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</si>
  <si>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</si>
  <si>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</si>
  <si>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</si>
  <si>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</si>
  <si>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</si>
  <si>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</si>
  <si>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</si>
  <si>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</si>
  <si>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</si>
  <si>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</si>
  <si>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</si>
  <si>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</si>
  <si>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</si>
  <si>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</si>
  <si>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</si>
  <si>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</si>
  <si>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</si>
  <si>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</si>
  <si>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</si>
  <si>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</si>
  <si>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</si>
  <si>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</si>
  <si>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</si>
  <si>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</si>
  <si>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</si>
  <si>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</si>
  <si>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</si>
  <si>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</si>
  <si>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</si>
  <si>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</si>
  <si>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</si>
  <si>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</si>
  <si>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</si>
  <si>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</si>
  <si>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</si>
  <si>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</si>
  <si>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</si>
  <si>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</si>
  <si>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</si>
  <si>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</si>
  <si>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</si>
  <si>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</si>
  <si>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</si>
  <si>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</si>
  <si>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</si>
  <si>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</si>
  <si>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</si>
  <si>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</si>
  <si>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</si>
  <si>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</si>
  <si>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</si>
  <si>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</si>
  <si>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</si>
  <si>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</si>
  <si>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</si>
  <si>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</si>
  <si>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</si>
  <si>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</si>
  <si>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</si>
  <si>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</si>
  <si>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</si>
  <si>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</si>
  <si>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</si>
  <si>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</si>
  <si>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</si>
  <si>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</si>
  <si>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</si>
  <si>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</si>
  <si>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</si>
  <si>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</si>
  <si>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</si>
  <si>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</si>
  <si>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</si>
  <si>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</si>
  <si>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</si>
  <si>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</si>
  <si>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</si>
  <si>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</si>
  <si>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</si>
  <si>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</si>
  <si>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</si>
  <si>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</si>
  <si>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</si>
  <si>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</si>
  <si>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</si>
  <si>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</si>
  <si>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</si>
  <si>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</si>
  <si>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</si>
  <si>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</si>
  <si>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</si>
  <si>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</si>
  <si>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</si>
  <si>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</si>
  <si>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</si>
  <si>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</si>
  <si>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</si>
  <si>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</si>
  <si>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</si>
  <si>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</si>
  <si>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</si>
  <si>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</si>
  <si>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</si>
  <si>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</si>
  <si>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</si>
  <si>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</si>
  <si>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</si>
  <si>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</si>
  <si>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</si>
  <si>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</si>
  <si>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</si>
  <si>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</si>
  <si>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</si>
  <si>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</si>
  <si>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</si>
  <si>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</si>
  <si>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</si>
  <si>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</si>
  <si>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</si>
  <si>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</si>
  <si>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</si>
  <si>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</si>
  <si>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</si>
  <si>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</si>
  <si>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</si>
  <si>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</si>
  <si>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</si>
  <si>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</si>
  <si>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</si>
  <si>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</si>
  <si>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</si>
  <si>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</si>
  <si>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</si>
  <si>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</si>
  <si>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</si>
  <si>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</si>
  <si>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</si>
  <si>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</si>
  <si>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</si>
  <si>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</si>
  <si>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</si>
  <si>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</si>
  <si>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</si>
  <si>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</si>
  <si>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</si>
  <si>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</si>
  <si>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</si>
  <si>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</si>
  <si>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</si>
  <si>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</si>
  <si>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</si>
  <si>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</si>
  <si>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</si>
  <si>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</si>
  <si>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</si>
  <si>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</si>
  <si>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</si>
  <si>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</si>
  <si>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</si>
  <si>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</si>
  <si>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</si>
  <si>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</si>
  <si>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</si>
  <si>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</si>
  <si>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</si>
  <si>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</si>
  <si>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</si>
  <si>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</si>
  <si>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</si>
  <si>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</si>
  <si>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</si>
  <si>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</si>
  <si>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</si>
  <si>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</si>
  <si>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</si>
  <si>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</si>
  <si>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</si>
  <si>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</si>
  <si>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</si>
  <si>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</si>
  <si>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</si>
  <si>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</si>
  <si>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</si>
  <si>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</si>
  <si>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</si>
  <si>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</si>
  <si>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</si>
  <si>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</si>
  <si>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</si>
  <si>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</si>
  <si>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</si>
  <si>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</si>
  <si>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</si>
  <si>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</si>
  <si>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</si>
  <si>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</si>
  <si>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</si>
  <si>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</si>
  <si>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</si>
  <si>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</si>
  <si>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</si>
  <si>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</si>
  <si>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</si>
  <si>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</si>
  <si>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</si>
  <si>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</si>
  <si>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</si>
  <si>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</si>
  <si>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</si>
  <si>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</si>
  <si>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</si>
  <si>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</si>
  <si>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</si>
  <si>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</si>
  <si>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</si>
  <si>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</si>
  <si>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</si>
  <si>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</si>
  <si>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</si>
  <si>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</si>
  <si>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</si>
  <si>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</si>
  <si>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</si>
  <si>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</si>
  <si>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</si>
  <si>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</si>
  <si>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</si>
  <si>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</si>
  <si>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</si>
  <si>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</si>
  <si>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</si>
  <si>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</si>
  <si>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</si>
  <si>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</si>
  <si>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</si>
  <si>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</si>
  <si>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</si>
  <si>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</si>
  <si>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</si>
  <si>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</si>
  <si>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</si>
  <si>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</si>
  <si>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</si>
  <si>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</si>
  <si>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</si>
  <si>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</si>
  <si>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</si>
  <si>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</si>
  <si>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</si>
  <si>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</si>
  <si>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</si>
  <si>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</si>
  <si>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</si>
  <si>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</si>
  <si>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</si>
  <si>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</si>
  <si>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</si>
  <si>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</si>
  <si>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</si>
  <si>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</si>
  <si>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</si>
  <si>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</si>
  <si>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</si>
  <si>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</si>
  <si>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</si>
  <si>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</si>
  <si>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</si>
  <si>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</si>
  <si>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</si>
  <si>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</si>
  <si>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</si>
  <si>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</si>
  <si>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</si>
  <si>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</si>
  <si>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</si>
  <si>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</si>
  <si>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</si>
  <si>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</si>
  <si>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</si>
  <si>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</si>
  <si>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</si>
  <si>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</si>
  <si>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</si>
  <si>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</si>
  <si>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</si>
  <si>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</si>
  <si>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</si>
  <si>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</si>
  <si>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</si>
  <si>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</si>
  <si>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</si>
  <si>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</si>
  <si>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</si>
  <si>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</si>
  <si>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</si>
  <si>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</si>
  <si>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</si>
  <si>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</si>
  <si>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</si>
  <si>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</si>
  <si>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</si>
  <si>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</si>
  <si>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</si>
  <si>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</si>
  <si>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</si>
  <si>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</si>
  <si>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</si>
  <si>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</si>
  <si>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</si>
  <si>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</si>
  <si>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</si>
  <si>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</si>
  <si>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</si>
  <si>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</si>
  <si>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</si>
  <si>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</si>
  <si>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</si>
  <si>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</si>
  <si>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</si>
  <si>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</si>
  <si>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</si>
  <si>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</si>
  <si>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</si>
  <si>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</si>
  <si>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</si>
  <si>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</si>
  <si>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</si>
  <si>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</si>
  <si>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</si>
  <si>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</si>
  <si>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</si>
  <si>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</si>
  <si>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</si>
  <si>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</si>
  <si>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</si>
  <si>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</si>
  <si>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</si>
  <si>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</si>
  <si>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</si>
  <si>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</si>
  <si>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</si>
  <si>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</si>
  <si>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</si>
  <si>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</si>
  <si>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</si>
  <si>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</si>
  <si>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</si>
  <si>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</si>
  <si>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</si>
  <si>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</si>
  <si>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</si>
  <si>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</si>
  <si>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</si>
  <si>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</si>
  <si>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</si>
  <si>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</si>
  <si>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</si>
  <si>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</si>
  <si>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</si>
  <si>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</si>
  <si>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</si>
  <si>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</si>
  <si>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</si>
  <si>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</si>
  <si>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</si>
  <si>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</si>
  <si>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</si>
  <si>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</si>
  <si>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</si>
  <si>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</si>
  <si>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</si>
  <si>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</si>
  <si>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</si>
  <si>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</si>
  <si>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</si>
  <si>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</si>
  <si>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</si>
  <si>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</si>
  <si>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</si>
  <si>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</si>
  <si>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</si>
  <si>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</si>
  <si>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</si>
  <si>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</si>
  <si>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</si>
  <si>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</si>
  <si>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</si>
  <si>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</si>
  <si>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</si>
  <si>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</si>
  <si>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</si>
  <si>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</si>
  <si>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</si>
  <si>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</si>
  <si>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</si>
  <si>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</si>
  <si>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</si>
  <si>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</si>
  <si>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</si>
  <si>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</si>
  <si>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</si>
  <si>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</si>
  <si>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</si>
  <si>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</si>
  <si>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</si>
  <si>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</si>
  <si>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</si>
  <si>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</si>
  <si>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</si>
  <si>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</si>
  <si>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</si>
  <si>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</si>
  <si>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</si>
  <si>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</si>
  <si>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</si>
  <si>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</si>
  <si>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</si>
  <si>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</si>
  <si>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</si>
  <si>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</si>
  <si>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</si>
  <si>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</si>
  <si>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</si>
  <si>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</si>
  <si>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</si>
  <si>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</si>
  <si>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</si>
  <si>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</si>
  <si>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</si>
  <si>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</si>
  <si>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</si>
  <si>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</si>
  <si>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</si>
  <si>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</si>
  <si>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</si>
  <si>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</si>
  <si>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</si>
  <si>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</si>
  <si>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</si>
  <si>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</si>
  <si>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</si>
  <si>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</si>
  <si>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</si>
  <si>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</si>
  <si>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</si>
  <si>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</si>
  <si>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</si>
  <si>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</si>
  <si>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</si>
  <si>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</si>
  <si>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</si>
  <si>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</si>
  <si>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</si>
  <si>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</si>
  <si>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</si>
  <si>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</si>
  <si>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</si>
  <si>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</si>
  <si>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</si>
  <si>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</si>
  <si>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</si>
  <si>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</si>
  <si>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</si>
  <si>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</si>
  <si>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</si>
  <si>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</si>
  <si>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</si>
  <si>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</si>
  <si>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</si>
  <si>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</si>
  <si>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</si>
  <si>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</si>
  <si>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</si>
  <si>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</si>
  <si>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</si>
  <si>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</si>
  <si>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</si>
  <si>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</si>
  <si>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</si>
  <si>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</si>
  <si>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</si>
  <si>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</si>
  <si>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</si>
  <si>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</si>
  <si>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</si>
  <si>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</si>
  <si>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</si>
  <si>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</si>
  <si>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</si>
  <si>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</si>
  <si>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</si>
  <si>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</si>
  <si>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</si>
  <si>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</si>
  <si>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</si>
  <si>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</si>
  <si>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</si>
  <si>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</si>
  <si>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</si>
  <si>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</si>
  <si>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</si>
  <si>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</si>
  <si>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</si>
  <si>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</si>
  <si>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</si>
  <si>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</si>
  <si>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</si>
  <si>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</si>
  <si>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</si>
  <si>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</si>
  <si>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</si>
  <si>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</si>
  <si>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</si>
  <si>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</si>
  <si>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</si>
  <si>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</si>
  <si>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</si>
  <si>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</si>
  <si>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</si>
  <si>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</si>
  <si>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</si>
  <si>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</si>
  <si>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</si>
  <si>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</si>
  <si>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</si>
  <si>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</si>
  <si>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</si>
  <si>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</si>
  <si>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</si>
  <si>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</si>
  <si>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</si>
  <si>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</si>
  <si>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</si>
  <si>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</si>
  <si>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</si>
  <si>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</si>
  <si>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</si>
  <si>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</si>
  <si>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</si>
  <si>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</si>
  <si>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</si>
  <si>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</si>
  <si>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</si>
  <si>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</si>
  <si>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</si>
  <si>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</si>
  <si>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</si>
  <si>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</si>
  <si>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</si>
  <si>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</si>
  <si>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</si>
  <si>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</si>
  <si>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</si>
  <si>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</si>
  <si>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</si>
  <si>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</si>
  <si>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</si>
  <si>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</si>
  <si>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</si>
  <si>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</si>
  <si>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</si>
  <si>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</si>
  <si>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</si>
  <si>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</si>
  <si>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</si>
  <si>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</si>
  <si>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</si>
  <si>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</si>
  <si>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</si>
  <si>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</si>
  <si>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</si>
  <si>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</si>
  <si>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</si>
  <si>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</si>
  <si>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</si>
  <si>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</si>
  <si>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</si>
  <si>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</si>
  <si>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</si>
  <si>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</si>
  <si>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</si>
  <si>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</si>
  <si>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</si>
  <si>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</si>
  <si>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</si>
  <si>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</si>
  <si>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</si>
  <si>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</si>
  <si>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</si>
  <si>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</si>
  <si>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</si>
  <si>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</si>
  <si>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</si>
  <si>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</si>
  <si>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</si>
  <si>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</si>
  <si>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</si>
  <si>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</si>
  <si>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</si>
  <si>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</si>
  <si>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</si>
  <si>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</si>
  <si>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</si>
  <si>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</si>
  <si>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</si>
  <si>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</si>
  <si>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</si>
  <si>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</si>
  <si>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</si>
  <si>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</si>
  <si>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</si>
  <si>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</si>
  <si>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</si>
  <si>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</si>
  <si>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</si>
  <si>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</si>
  <si>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</si>
  <si>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</si>
  <si>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</si>
  <si>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</si>
  <si>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</si>
  <si>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</si>
  <si>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</si>
  <si>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</si>
  <si>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</si>
  <si>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</si>
  <si>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</si>
  <si>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</si>
  <si>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</si>
  <si>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</si>
  <si>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</si>
  <si>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</si>
  <si>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</si>
  <si>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</si>
  <si>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</si>
  <si>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</si>
  <si>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</si>
  <si>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</si>
  <si>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</si>
  <si>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</si>
  <si>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</si>
  <si>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</si>
  <si>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</si>
  <si>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</si>
  <si>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</si>
  <si>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</si>
  <si>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</si>
  <si>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</si>
  <si>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</si>
  <si>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</si>
  <si>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</si>
  <si>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</si>
  <si>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</si>
  <si>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</si>
  <si>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</si>
  <si>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</si>
  <si>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</si>
  <si>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</si>
  <si>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</si>
  <si>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</si>
  <si>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</si>
  <si>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</si>
  <si>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</si>
  <si>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</si>
  <si>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</si>
  <si>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</si>
  <si>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</si>
  <si>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</si>
  <si>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</si>
  <si>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</si>
  <si>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</si>
  <si>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</si>
  <si>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</si>
  <si>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</si>
  <si>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</si>
  <si>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</si>
  <si>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</si>
  <si>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</si>
  <si>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</si>
  <si>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</si>
  <si>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</si>
  <si>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</si>
  <si>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</si>
  <si>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</si>
  <si>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</si>
  <si>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</si>
  <si>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</si>
  <si>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</si>
  <si>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</si>
  <si>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</si>
  <si>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</si>
  <si>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</si>
  <si>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</si>
  <si>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</si>
  <si>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</si>
  <si>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</si>
  <si>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</si>
  <si>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</si>
  <si>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</si>
  <si>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</si>
  <si>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</si>
  <si>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</si>
  <si>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</si>
  <si>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</si>
  <si>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</si>
  <si>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</si>
  <si>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</si>
  <si>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</si>
  <si>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</si>
  <si>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</si>
  <si>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</si>
  <si>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</si>
  <si>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</si>
  <si>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</si>
  <si>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</si>
  <si>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</si>
  <si>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</si>
  <si>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</si>
  <si>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</si>
  <si>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</si>
  <si>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</si>
  <si>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</si>
  <si>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</si>
  <si>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</si>
  <si>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</si>
  <si>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</si>
  <si>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</si>
  <si>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</si>
  <si>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</si>
  <si>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</si>
  <si>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</si>
  <si>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</si>
  <si>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</si>
  <si>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</si>
  <si>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</si>
  <si>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</si>
  <si>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</si>
  <si>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</si>
  <si>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</si>
  <si>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</si>
  <si>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</si>
  <si>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</si>
  <si>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</si>
  <si>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</si>
  <si>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</si>
  <si>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</si>
  <si>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</si>
  <si>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</si>
  <si>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</si>
  <si>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</si>
  <si>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</si>
  <si>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</si>
  <si>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</si>
  <si>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</si>
  <si>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</si>
  <si>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</si>
  <si>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</si>
  <si>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</si>
  <si>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</si>
  <si>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</si>
  <si>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</si>
  <si>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</si>
  <si>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</si>
  <si>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</si>
  <si>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</si>
  <si>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</si>
  <si>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</si>
  <si>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</si>
  <si>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</si>
  <si>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</si>
  <si>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</si>
  <si>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</si>
  <si>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</si>
  <si>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</si>
  <si>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</si>
  <si>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</si>
  <si>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</si>
  <si>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</si>
  <si>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</si>
  <si>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</si>
  <si>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</si>
  <si>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</si>
  <si>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</si>
  <si>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</si>
  <si>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</si>
  <si>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</si>
  <si>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</si>
  <si>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</si>
  <si>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</si>
  <si>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</si>
  <si>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</si>
  <si>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</si>
  <si>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</si>
  <si>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</si>
  <si>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</si>
  <si>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</si>
  <si>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</si>
  <si>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</si>
  <si>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</si>
  <si>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</si>
  <si>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</si>
  <si>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</si>
  <si>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</si>
  <si>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</si>
  <si>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</si>
  <si>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</si>
  <si>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</si>
  <si>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</si>
  <si>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</si>
  <si>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</si>
  <si>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</si>
  <si>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</si>
  <si>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</si>
  <si>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</si>
  <si>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</si>
  <si>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</si>
  <si>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</si>
  <si>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</si>
  <si>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</si>
  <si>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</si>
  <si>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</si>
  <si>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</si>
  <si>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</si>
  <si>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</si>
  <si>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</si>
  <si>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</si>
  <si>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</si>
  <si>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</si>
  <si>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</si>
  <si>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</si>
  <si>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</si>
  <si>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</si>
  <si>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</si>
  <si>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</si>
  <si>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</si>
  <si>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</si>
  <si>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</si>
  <si>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</si>
  <si>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</si>
  <si>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</si>
  <si>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</si>
  <si>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</si>
  <si>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</si>
  <si>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</si>
  <si>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</si>
  <si>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</si>
  <si>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</si>
  <si>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</si>
  <si>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</si>
  <si>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</si>
  <si>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</si>
  <si>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</si>
  <si>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</si>
  <si>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</si>
  <si>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</si>
  <si>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</si>
  <si>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</si>
  <si>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</si>
  <si>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</si>
  <si>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</si>
  <si>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</si>
  <si>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</si>
  <si>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</si>
  <si>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</si>
  <si>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</si>
  <si>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</si>
  <si>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</si>
  <si>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</si>
  <si>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</si>
  <si>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</si>
  <si>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</si>
  <si>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</si>
  <si>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</si>
  <si>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</si>
  <si>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</si>
  <si>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</si>
  <si>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</si>
  <si>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</si>
  <si>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</si>
  <si>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</si>
  <si>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</si>
  <si>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</si>
  <si>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</si>
  <si>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</si>
  <si>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</si>
  <si>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</si>
  <si>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</si>
  <si>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</si>
  <si>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</si>
  <si>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</si>
  <si>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</si>
  <si>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</si>
  <si>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</si>
  <si>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</si>
  <si>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</si>
  <si>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</si>
  <si>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</si>
  <si>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</si>
  <si>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</si>
  <si>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</si>
  <si>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</si>
  <si>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</si>
  <si>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</si>
  <si>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</si>
  <si>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</si>
  <si>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</si>
  <si>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</si>
  <si>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</si>
  <si>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</si>
  <si>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</si>
  <si>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</si>
  <si>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</si>
  <si>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</si>
  <si>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</si>
  <si>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</si>
  <si>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</si>
  <si>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</si>
  <si>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</si>
  <si>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</si>
  <si>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</si>
  <si>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</si>
  <si>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</si>
  <si>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</si>
  <si>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</si>
  <si>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</si>
  <si>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</si>
  <si>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</si>
  <si>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</si>
  <si>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</si>
  <si>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</si>
  <si>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</si>
  <si>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</si>
  <si>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</si>
  <si>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</si>
  <si>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</si>
  <si>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</si>
  <si>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</si>
  <si>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</si>
  <si>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</si>
  <si>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</si>
  <si>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</si>
  <si>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</si>
  <si>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</si>
  <si>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</si>
  <si>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</si>
  <si>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</si>
  <si>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</si>
  <si>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</si>
  <si>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</si>
  <si>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</si>
  <si>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</si>
  <si>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</si>
  <si>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</si>
  <si>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</si>
  <si>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</si>
  <si>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</si>
  <si>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</si>
  <si>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</si>
  <si>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</si>
  <si>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</si>
  <si>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</si>
  <si>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</si>
  <si>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</si>
  <si>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</si>
  <si>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</si>
  <si>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</si>
  <si>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</si>
  <si>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</si>
  <si>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</si>
  <si>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</si>
  <si>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</si>
  <si>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</si>
  <si>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</si>
  <si>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</si>
  <si>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</si>
  <si>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</si>
  <si>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</si>
  <si>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</si>
  <si>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</si>
  <si>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</si>
  <si>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</si>
  <si>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</si>
  <si>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</si>
  <si>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</si>
  <si>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</si>
  <si>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</si>
  <si>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</si>
  <si>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</si>
  <si>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</si>
  <si>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</si>
  <si>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</si>
  <si>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</si>
  <si>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</si>
  <si>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</si>
  <si>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</si>
  <si>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</si>
  <si>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</si>
  <si>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</si>
  <si>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</si>
  <si>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</si>
  <si>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</si>
  <si>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</si>
  <si>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</si>
  <si>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</si>
  <si>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</si>
  <si>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</si>
  <si>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</si>
  <si>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</si>
  <si>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</si>
  <si>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</si>
  <si>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</si>
  <si>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</si>
  <si>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</si>
  <si>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</si>
  <si>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</si>
  <si>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</si>
  <si>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</si>
  <si>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</si>
  <si>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</si>
  <si>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</si>
  <si>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</si>
  <si>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</si>
  <si>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</si>
  <si>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</si>
  <si>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</si>
  <si>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</si>
  <si>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</si>
  <si>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</si>
  <si>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</si>
  <si>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</si>
  <si>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</si>
  <si>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</si>
  <si>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</si>
  <si>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</si>
  <si>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</si>
  <si>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</si>
  <si>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</si>
  <si>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</si>
  <si>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</si>
  <si>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</si>
  <si>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</si>
  <si>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</si>
  <si>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</si>
  <si>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</si>
  <si>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</si>
  <si>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</si>
  <si>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</si>
  <si>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</si>
  <si>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</si>
  <si>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</si>
  <si>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</si>
  <si>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</si>
  <si>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</si>
  <si>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</si>
  <si>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</si>
  <si>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</si>
  <si>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</si>
  <si>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</si>
  <si>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</si>
  <si>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</si>
  <si>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</si>
  <si>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</si>
  <si>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</si>
  <si>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</si>
  <si>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</si>
  <si>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</si>
  <si>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</si>
  <si>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</si>
  <si>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</si>
  <si>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</si>
  <si>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</si>
  <si>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</si>
  <si>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</si>
  <si>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</si>
  <si>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</si>
  <si>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</si>
  <si>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</si>
  <si>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</si>
  <si>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</si>
  <si>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</si>
  <si>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</si>
  <si>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</si>
  <si>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</si>
  <si>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</si>
  <si>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</si>
  <si>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</si>
  <si>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</si>
  <si>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</si>
  <si>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</si>
  <si>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</si>
  <si>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</si>
  <si>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</si>
  <si>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</si>
  <si>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</si>
  <si>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</si>
  <si>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</si>
  <si>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</si>
  <si>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</si>
  <si>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</si>
  <si>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</si>
  <si>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</si>
  <si>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</si>
  <si>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</si>
  <si>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</si>
  <si>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</si>
  <si>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</si>
  <si>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</si>
  <si>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</si>
  <si>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</si>
  <si>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</si>
  <si>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</si>
  <si>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</si>
  <si>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</si>
  <si>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</si>
  <si>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</si>
  <si>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</si>
  <si>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</si>
  <si>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</si>
  <si>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</si>
  <si>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</si>
  <si>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</si>
  <si>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</si>
  <si>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</si>
  <si>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</si>
  <si>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</si>
  <si>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</si>
  <si>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</si>
  <si>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</si>
  <si>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</si>
  <si>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</si>
  <si>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</si>
  <si>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</si>
  <si>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</si>
  <si>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</si>
  <si>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</si>
  <si>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</si>
  <si>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</si>
  <si>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</si>
  <si>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</si>
  <si>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</si>
  <si>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</si>
  <si>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</si>
  <si>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</si>
  <si>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</si>
  <si>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</si>
  <si>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</si>
  <si>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</si>
  <si>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</si>
  <si>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</si>
  <si>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</si>
  <si>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</si>
  <si>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</si>
  <si>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</si>
  <si>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</si>
  <si>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</si>
  <si>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</si>
  <si>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</si>
  <si>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</si>
  <si>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</si>
  <si>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</si>
  <si>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</si>
  <si>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</si>
  <si>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</si>
  <si>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</si>
  <si>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</si>
  <si>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</si>
  <si>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</si>
  <si>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</si>
  <si>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</si>
  <si>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</si>
  <si>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</si>
  <si>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</si>
  <si>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</si>
  <si>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</si>
  <si>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</si>
  <si>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</si>
  <si>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</si>
  <si>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</si>
  <si>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</si>
  <si>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</si>
  <si>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</si>
  <si>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</si>
  <si>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</si>
  <si>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</si>
  <si>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</si>
  <si>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</si>
  <si>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</si>
  <si>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</si>
  <si>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</si>
  <si>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</si>
  <si>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</si>
  <si>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</si>
  <si>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</si>
  <si>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</si>
  <si>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</si>
  <si>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</si>
  <si>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</si>
  <si>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</si>
  <si>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</si>
  <si>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</si>
  <si>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</si>
  <si>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</si>
  <si>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</si>
  <si>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</si>
  <si>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</si>
  <si>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</si>
  <si>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</si>
  <si>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</si>
  <si>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</si>
  <si>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</si>
  <si>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</si>
  <si>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</si>
  <si>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</si>
  <si>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</si>
  <si>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</si>
  <si>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</si>
  <si>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</si>
  <si>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</si>
  <si>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</si>
  <si>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</si>
  <si>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</si>
  <si>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</si>
  <si>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</si>
  <si>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</si>
  <si>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</si>
  <si>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</si>
  <si>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</si>
  <si>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</si>
  <si>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</si>
  <si>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</si>
  <si>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</si>
  <si>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</si>
  <si>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</si>
  <si>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</si>
  <si>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</si>
  <si>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</si>
  <si>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</si>
  <si>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</si>
  <si>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</si>
  <si>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</si>
  <si>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</si>
  <si>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</si>
  <si>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</si>
  <si>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</si>
  <si>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</si>
  <si>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</si>
  <si>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</si>
  <si>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</si>
  <si>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</si>
  <si>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</si>
  <si>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</si>
  <si>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</si>
  <si>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</si>
  <si>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</si>
  <si>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</si>
  <si>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</si>
  <si>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</si>
  <si>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</si>
  <si>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</si>
  <si>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</si>
  <si>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</si>
  <si>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</si>
  <si>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</si>
  <si>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</si>
  <si>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</si>
  <si>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</si>
  <si>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</si>
  <si>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</si>
  <si>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</si>
  <si>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</si>
  <si>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</si>
  <si>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</si>
  <si>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</si>
  <si>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</si>
  <si>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</si>
  <si>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</si>
  <si>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</si>
  <si>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</si>
  <si>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</si>
  <si>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</si>
  <si>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</si>
  <si>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</si>
  <si>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</si>
  <si>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</si>
  <si>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</si>
  <si>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</si>
  <si>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</si>
  <si>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</si>
  <si>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</si>
  <si>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</si>
  <si>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</si>
  <si>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</si>
  <si>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</si>
  <si>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</si>
  <si>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</si>
  <si>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</si>
  <si>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</si>
  <si>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</si>
  <si>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</si>
  <si>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</si>
  <si>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</si>
  <si>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</si>
  <si>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</si>
  <si>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</si>
  <si>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</si>
  <si>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</si>
  <si>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</si>
  <si>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</si>
  <si>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</si>
  <si>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</si>
  <si>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</si>
  <si>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</si>
  <si>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</si>
  <si>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</si>
  <si>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</si>
  <si>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</si>
  <si>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</si>
  <si>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</si>
  <si>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</si>
  <si>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</si>
  <si>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</si>
  <si>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</si>
  <si>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</si>
  <si>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</si>
  <si>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</si>
  <si>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</si>
  <si>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</si>
  <si>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</si>
  <si>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</si>
  <si>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</si>
  <si>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</si>
  <si>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</si>
  <si>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</si>
  <si>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</si>
  <si>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</si>
  <si>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</si>
  <si>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</si>
  <si>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</si>
  <si>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</si>
  <si>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</si>
  <si>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</si>
  <si>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</si>
  <si>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</si>
  <si>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</si>
  <si>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</si>
  <si>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</si>
  <si>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</si>
  <si>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</si>
  <si>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</si>
  <si>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</si>
  <si>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</si>
  <si>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</si>
  <si>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</si>
  <si>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</si>
  <si>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</si>
  <si>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</si>
  <si>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</si>
  <si>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</si>
  <si>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</si>
  <si>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</si>
  <si>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</si>
  <si>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</si>
  <si>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</si>
  <si>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</si>
  <si>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</si>
  <si>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</si>
  <si>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</si>
  <si>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</si>
  <si>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</si>
  <si>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</si>
  <si>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</si>
  <si>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</si>
  <si>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</si>
  <si>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</si>
  <si>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</si>
  <si>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</si>
  <si>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</si>
  <si>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</si>
  <si>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</si>
  <si>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</si>
  <si>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</si>
  <si>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</si>
  <si>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</si>
  <si>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</si>
  <si>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</si>
  <si>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</si>
  <si>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</si>
  <si>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</si>
  <si>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</si>
  <si>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</si>
  <si>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</si>
  <si>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</si>
  <si>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</si>
  <si>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</si>
  <si>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</si>
  <si>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</si>
  <si>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</si>
  <si>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</si>
  <si>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</si>
  <si>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</si>
  <si>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</si>
  <si>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</si>
  <si>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</si>
  <si>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</si>
  <si>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</si>
  <si>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</si>
  <si>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</si>
  <si>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</si>
  <si>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</si>
  <si>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</si>
  <si>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</si>
  <si>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</si>
  <si>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</si>
  <si>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</si>
  <si>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</si>
  <si>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</si>
  <si>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</si>
  <si>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</si>
  <si>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</si>
  <si>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</si>
  <si>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</si>
  <si>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</si>
  <si>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</si>
  <si>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</si>
  <si>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</si>
  <si>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</si>
  <si>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</si>
  <si>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</si>
  <si>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</si>
  <si>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</si>
  <si>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</si>
  <si>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</si>
  <si>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</si>
  <si>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</si>
  <si>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</si>
  <si>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</si>
  <si>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</si>
  <si>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</si>
  <si>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</si>
  <si>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</si>
  <si>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</si>
  <si>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</si>
  <si>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</si>
  <si>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</si>
  <si>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</si>
  <si>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</si>
  <si>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</si>
  <si>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</si>
  <si>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</si>
  <si>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</si>
  <si>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</si>
  <si>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</si>
  <si>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</si>
  <si>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</si>
  <si>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</si>
  <si>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</si>
  <si>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</si>
  <si>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</si>
  <si>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</si>
  <si>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</si>
  <si>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</si>
  <si>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</si>
  <si>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</si>
  <si>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</si>
  <si>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</si>
  <si>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</si>
  <si>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</si>
  <si>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</si>
  <si>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</si>
  <si>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</si>
  <si>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</si>
  <si>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</si>
  <si>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</si>
  <si>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</si>
  <si>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</si>
  <si>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</si>
  <si>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</si>
  <si>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</si>
  <si>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</si>
  <si>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</si>
  <si>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</si>
  <si>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</si>
  <si>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</si>
  <si>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</si>
  <si>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</si>
  <si>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</si>
  <si>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</si>
  <si>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</si>
  <si>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</si>
  <si>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</si>
  <si>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</si>
  <si>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</si>
  <si>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</si>
  <si>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</si>
  <si>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</si>
  <si>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</si>
  <si>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</si>
  <si>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</si>
  <si>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</si>
  <si>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</si>
  <si>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</si>
  <si>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</si>
  <si>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</si>
  <si>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</si>
  <si>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</si>
  <si>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</si>
  <si>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</si>
  <si>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</si>
  <si>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</si>
  <si>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</si>
  <si>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</si>
  <si>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</si>
  <si>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</si>
  <si>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</si>
  <si>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</si>
  <si>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</si>
  <si>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</si>
  <si>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</si>
  <si>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</si>
  <si>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</si>
  <si>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</si>
  <si>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</si>
  <si>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</si>
  <si>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</si>
  <si>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</si>
  <si>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</si>
  <si>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</si>
  <si>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</si>
  <si>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</si>
  <si>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</si>
  <si>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</si>
  <si>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</si>
  <si>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</si>
  <si>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</si>
  <si>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</si>
  <si>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</si>
  <si>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</si>
  <si>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</si>
  <si>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</si>
  <si>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</si>
  <si>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</si>
  <si>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</si>
  <si>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</si>
  <si>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</si>
  <si>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</si>
  <si>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</si>
  <si>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</si>
  <si>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</si>
  <si>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</si>
  <si>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</si>
  <si>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</si>
  <si>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</si>
  <si>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</si>
  <si>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</si>
  <si>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</si>
  <si>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</si>
  <si>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</si>
  <si>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</si>
  <si>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</si>
  <si>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</si>
  <si>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</si>
  <si>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</si>
  <si>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</si>
  <si>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</si>
  <si>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</si>
  <si>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</si>
  <si>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</si>
  <si>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</si>
  <si>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</si>
  <si>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</si>
  <si>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</si>
  <si>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</si>
  <si>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</si>
  <si>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</si>
  <si>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</si>
  <si>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</si>
  <si>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</si>
  <si>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</si>
  <si>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</si>
  <si>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</si>
  <si>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</si>
  <si>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</si>
  <si>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</si>
  <si>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</si>
  <si>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</si>
  <si>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</si>
  <si>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</si>
  <si>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</si>
  <si>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</si>
  <si>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</si>
  <si>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</si>
  <si>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</si>
  <si>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</si>
  <si>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</si>
  <si>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</si>
  <si>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</si>
  <si>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</si>
  <si>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</si>
  <si>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</si>
  <si>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</si>
  <si>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</si>
  <si>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</si>
  <si>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</si>
  <si>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</si>
  <si>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</si>
  <si>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</si>
  <si>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</si>
  <si>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</si>
  <si>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</si>
  <si>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</si>
  <si>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</si>
  <si>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</si>
  <si>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</si>
  <si>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</si>
  <si>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</si>
  <si>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</si>
  <si>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</si>
  <si>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</si>
  <si>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</si>
  <si>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</si>
  <si>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</si>
  <si>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</si>
  <si>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</si>
  <si>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</si>
  <si>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</si>
  <si>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</si>
  <si>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</si>
  <si>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</si>
  <si>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</si>
  <si>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</si>
  <si>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</si>
  <si>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</si>
  <si>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</si>
  <si>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</si>
  <si>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</si>
  <si>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</si>
  <si>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</si>
  <si>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</si>
  <si>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</si>
  <si>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</si>
  <si>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</si>
  <si>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</si>
  <si>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</si>
  <si>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</si>
  <si>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</si>
  <si>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</si>
  <si>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</si>
  <si>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</si>
  <si>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</si>
  <si>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</si>
  <si>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</si>
  <si>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</si>
  <si>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</si>
  <si>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</si>
  <si>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</si>
  <si>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</si>
  <si>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</si>
  <si>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</si>
  <si>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</si>
  <si>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</si>
  <si>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</si>
  <si>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</si>
  <si>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</si>
  <si>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</si>
  <si>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</si>
  <si>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</si>
  <si>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</si>
  <si>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</si>
  <si>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</si>
  <si>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</si>
  <si>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</si>
  <si>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</si>
  <si>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</si>
  <si>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</si>
  <si>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</si>
  <si>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</si>
  <si>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</si>
  <si>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</si>
  <si>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</si>
  <si>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</si>
  <si>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</si>
  <si>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</si>
  <si>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</si>
  <si>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</si>
  <si>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</si>
  <si>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</si>
  <si>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</si>
  <si>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</si>
  <si>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</si>
  <si>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</si>
  <si>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</si>
  <si>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</si>
  <si>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</si>
  <si>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</si>
  <si>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</si>
  <si>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</si>
  <si>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</si>
  <si>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</si>
  <si>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</si>
  <si>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</si>
  <si>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</si>
  <si>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</si>
  <si>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</si>
  <si>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</si>
  <si>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</si>
  <si>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</si>
  <si>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</si>
  <si>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</si>
  <si>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</si>
  <si>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</si>
  <si>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</si>
  <si>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</si>
  <si>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</si>
  <si>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</si>
  <si>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</si>
  <si>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</si>
  <si>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</si>
  <si>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</si>
  <si>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</si>
  <si>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</si>
  <si>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</si>
  <si>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</si>
  <si>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</si>
  <si>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</si>
  <si>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</si>
  <si>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</si>
  <si>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</si>
  <si>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</si>
  <si>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</si>
  <si>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</si>
  <si>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</si>
  <si>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</si>
  <si>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</si>
  <si>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</si>
  <si>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</si>
  <si>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</si>
  <si>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</si>
  <si>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</si>
  <si>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</si>
  <si>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</si>
  <si>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</si>
  <si>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</si>
  <si>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</si>
  <si>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</si>
  <si>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</si>
  <si>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</si>
  <si>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</si>
  <si>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</si>
  <si>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</si>
  <si>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</si>
  <si>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</si>
  <si>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</si>
  <si>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</si>
  <si>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</si>
  <si>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</si>
  <si>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</si>
  <si>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</si>
  <si>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</si>
  <si>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</si>
  <si>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</si>
  <si>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</si>
  <si>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</si>
  <si>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</si>
  <si>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</si>
  <si>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</si>
  <si>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</si>
  <si>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</si>
  <si>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</si>
  <si>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</si>
  <si>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</si>
  <si>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</si>
  <si>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</si>
  <si>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</si>
  <si>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</si>
  <si>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</si>
  <si>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</si>
  <si>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</si>
  <si>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</si>
  <si>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</si>
  <si>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</si>
  <si>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</si>
  <si>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</si>
  <si>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</si>
  <si>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</si>
  <si>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</si>
  <si>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</si>
  <si>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</si>
  <si>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</si>
  <si>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</si>
  <si>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</si>
  <si>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</si>
  <si>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</si>
  <si>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</si>
  <si>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</si>
  <si>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</si>
  <si>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</si>
  <si>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</si>
  <si>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</si>
  <si>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</si>
  <si>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</si>
  <si>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</si>
  <si>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</si>
  <si>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</si>
  <si>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</si>
  <si>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</si>
  <si>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</si>
  <si>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</si>
  <si>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</si>
  <si>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</si>
  <si>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</si>
  <si>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</si>
  <si>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</si>
  <si>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</si>
  <si>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</si>
  <si>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</si>
  <si>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</si>
  <si>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</si>
  <si>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</si>
  <si>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</si>
  <si>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</si>
  <si>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</si>
  <si>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</si>
  <si>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</si>
  <si>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</si>
  <si>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</si>
  <si>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</si>
  <si>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</si>
  <si>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</si>
  <si>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</si>
  <si>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</si>
  <si>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</si>
  <si>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</si>
  <si>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</si>
  <si>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</si>
  <si>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</si>
  <si>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</si>
  <si>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</si>
  <si>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</si>
  <si>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</si>
  <si>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</si>
  <si>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</si>
  <si>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</si>
  <si>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</si>
  <si>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</si>
  <si>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</si>
  <si>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</si>
  <si>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</si>
  <si>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</si>
  <si>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</si>
  <si>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</si>
  <si>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</si>
  <si>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</si>
  <si>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</si>
  <si>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</si>
  <si>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</si>
  <si>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</si>
  <si>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</si>
  <si>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</si>
  <si>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</si>
  <si>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</si>
  <si>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</si>
  <si>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</si>
  <si>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</si>
  <si>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</si>
  <si>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</si>
  <si>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</si>
  <si>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</si>
  <si>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</si>
  <si>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</si>
  <si>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</si>
  <si>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</si>
  <si>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</si>
  <si>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</si>
  <si>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</si>
  <si>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</si>
  <si>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</si>
  <si>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</si>
  <si>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</si>
  <si>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</si>
  <si>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</si>
  <si>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</si>
  <si>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</si>
  <si>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</si>
  <si>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</si>
  <si>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</si>
  <si>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</si>
  <si>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</si>
  <si>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</si>
  <si>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</si>
  <si>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</si>
  <si>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</si>
  <si>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</si>
  <si>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</si>
  <si>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</si>
  <si>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</si>
  <si>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</si>
  <si>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</si>
  <si>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</si>
  <si>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</si>
  <si>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</si>
  <si>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</si>
  <si>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</si>
  <si>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</si>
  <si>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</si>
  <si>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</si>
  <si>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</si>
  <si>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</si>
  <si>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</si>
  <si>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</si>
  <si>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</si>
  <si>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</si>
  <si>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</si>
  <si>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</si>
  <si>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</si>
  <si>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</si>
  <si>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</si>
  <si>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</si>
  <si>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</si>
  <si>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</si>
  <si>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</si>
  <si>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</si>
  <si>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</si>
  <si>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</si>
  <si>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</si>
  <si>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</si>
  <si>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</si>
  <si>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</si>
  <si>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</si>
  <si>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</si>
  <si>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</si>
  <si>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</si>
  <si>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</si>
  <si>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</si>
  <si>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</si>
  <si>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</si>
  <si>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</si>
  <si>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</si>
  <si>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</si>
  <si>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</si>
  <si>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</si>
  <si>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</si>
  <si>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</si>
  <si>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</si>
  <si>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</si>
  <si>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</si>
  <si>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</si>
  <si>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</si>
  <si>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</si>
  <si>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</si>
  <si>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</si>
  <si>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</si>
  <si>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</si>
  <si>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</si>
  <si>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</si>
  <si>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</si>
  <si>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</si>
  <si>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</si>
  <si>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</si>
  <si>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</si>
  <si>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</si>
  <si>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</si>
  <si>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</si>
  <si>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</si>
  <si>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</si>
  <si>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</si>
  <si>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</si>
  <si>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</si>
  <si>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</si>
  <si>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</si>
  <si>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</si>
  <si>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</si>
  <si>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</si>
  <si>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</si>
  <si>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</si>
  <si>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</si>
  <si>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</si>
  <si>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</si>
  <si>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</si>
  <si>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</si>
  <si>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</si>
  <si>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</si>
  <si>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</si>
  <si>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</si>
  <si>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</si>
  <si>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</si>
  <si>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</si>
  <si>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</si>
  <si>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</si>
  <si>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</si>
  <si>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</si>
  <si>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</si>
  <si>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</si>
  <si>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</si>
  <si>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</si>
  <si>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</si>
  <si>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</si>
  <si>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</si>
  <si>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</si>
  <si>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</si>
  <si>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</si>
  <si>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</si>
  <si>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</si>
  <si>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</si>
  <si>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</si>
  <si>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</si>
  <si>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</si>
  <si>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</si>
  <si>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</si>
  <si>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</si>
  <si>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</si>
  <si>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</si>
  <si>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</si>
  <si>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</si>
  <si>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</si>
  <si>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</si>
  <si>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</si>
  <si>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</si>
  <si>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</si>
  <si>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</si>
  <si>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</si>
  <si>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</si>
  <si>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</si>
  <si>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</si>
  <si>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</si>
  <si>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</si>
  <si>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</si>
  <si>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</si>
  <si>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</si>
  <si>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</si>
  <si>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</si>
  <si>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</si>
  <si>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</si>
  <si>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</si>
  <si>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</si>
  <si>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</si>
  <si>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</si>
  <si>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</si>
  <si>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</si>
  <si>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</si>
  <si>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</si>
  <si>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</si>
  <si>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</si>
  <si>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</si>
  <si>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</si>
  <si>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</si>
  <si>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</si>
  <si>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</si>
  <si>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</si>
  <si>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</si>
  <si>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</si>
  <si>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</si>
  <si>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</si>
  <si>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</si>
  <si>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</si>
  <si>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</si>
  <si>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</si>
  <si>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</si>
  <si>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</si>
  <si>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</si>
  <si>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</si>
  <si>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</si>
  <si>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</si>
  <si>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</si>
  <si>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</si>
  <si>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</si>
  <si>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</si>
  <si>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</si>
  <si>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</si>
  <si>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</si>
  <si>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</si>
  <si>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</si>
  <si>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</si>
  <si>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</si>
  <si>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</si>
  <si>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</si>
  <si>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</si>
  <si>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</si>
  <si>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</si>
  <si>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</si>
  <si>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</si>
  <si>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</si>
  <si>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</si>
  <si>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</si>
  <si>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</si>
  <si>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</si>
  <si>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</si>
  <si>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</si>
  <si>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</si>
  <si>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</si>
  <si>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</si>
  <si>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</si>
  <si>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</si>
  <si>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</si>
  <si>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</si>
  <si>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</si>
  <si>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</si>
  <si>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</si>
  <si>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</si>
  <si>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</si>
  <si>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</si>
  <si>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</si>
  <si>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</si>
  <si>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</si>
  <si>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</si>
  <si>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</si>
  <si>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</si>
  <si>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</si>
  <si>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</si>
  <si>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</si>
  <si>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</si>
  <si>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</si>
  <si>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</si>
  <si>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</si>
  <si>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</si>
  <si>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</si>
  <si>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</si>
  <si>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</si>
  <si>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</si>
  <si>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</si>
  <si>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</si>
  <si>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</si>
  <si>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</si>
  <si>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</si>
  <si>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</si>
  <si>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</si>
  <si>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</si>
  <si>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</si>
  <si>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</si>
  <si>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</si>
  <si>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</si>
  <si>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</si>
  <si>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</si>
  <si>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</si>
  <si>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</si>
  <si>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</si>
  <si>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</si>
  <si>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</si>
  <si>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</si>
  <si>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</si>
  <si>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</si>
  <si>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</si>
  <si>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</si>
  <si>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</si>
  <si>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</si>
  <si>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</si>
  <si>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</si>
  <si>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</si>
  <si>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</si>
  <si>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</si>
  <si>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</si>
  <si>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</si>
  <si>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</si>
  <si>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</si>
  <si>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</si>
  <si>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</si>
  <si>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</si>
  <si>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</si>
  <si>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</si>
  <si>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</si>
  <si>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</si>
  <si>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</si>
  <si>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</si>
  <si>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</si>
  <si>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</si>
  <si>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</si>
  <si>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</si>
  <si>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</si>
  <si>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</si>
  <si>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</si>
  <si>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</si>
  <si>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</si>
  <si>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</si>
  <si>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</si>
  <si>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</si>
  <si>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</si>
  <si>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</si>
  <si>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</si>
  <si>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</si>
  <si>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</si>
  <si>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</si>
  <si>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</si>
  <si>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</si>
  <si>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</si>
  <si>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</si>
  <si>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</si>
  <si>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</si>
  <si>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</si>
  <si>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</si>
  <si>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</si>
  <si>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</si>
  <si>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</si>
  <si>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</si>
  <si>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</si>
  <si>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</si>
  <si>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</si>
  <si>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</si>
  <si>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</si>
  <si>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</si>
  <si>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</si>
  <si>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</si>
  <si>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</si>
  <si>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</si>
  <si>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</si>
  <si>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</si>
  <si>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</si>
  <si>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</si>
  <si>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</si>
  <si>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</si>
  <si>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</si>
  <si>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</si>
  <si>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</si>
  <si>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</si>
  <si>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</si>
  <si>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</si>
  <si>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</si>
  <si>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</si>
  <si>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</si>
  <si>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</si>
  <si>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</si>
  <si>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</si>
  <si>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</si>
  <si>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</si>
  <si>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</si>
  <si>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</si>
  <si>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</si>
  <si>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</si>
  <si>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</si>
  <si>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</si>
  <si>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</si>
  <si>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</si>
  <si>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</si>
  <si>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</si>
  <si>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</si>
  <si>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</si>
  <si>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</si>
  <si>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</si>
  <si>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</si>
  <si>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</si>
  <si>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</si>
  <si>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</si>
  <si>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</si>
  <si>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</si>
  <si>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</si>
  <si>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</si>
  <si>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</si>
  <si>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</si>
  <si>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</si>
  <si>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</si>
  <si>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</si>
  <si>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</si>
  <si>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</si>
  <si>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</si>
  <si>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</si>
  <si>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</si>
  <si>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</si>
  <si>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</si>
  <si>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</si>
  <si>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</si>
  <si>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</si>
  <si>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</si>
  <si>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</si>
  <si>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</si>
  <si>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</si>
  <si>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</si>
  <si>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</si>
  <si>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</si>
  <si>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</si>
  <si>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</si>
  <si>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</si>
  <si>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</si>
  <si>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</si>
  <si>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</si>
  <si>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</si>
  <si>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</si>
  <si>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</si>
  <si>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</si>
  <si>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</si>
  <si>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</si>
  <si>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</si>
  <si>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</si>
  <si>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</si>
  <si>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</si>
  <si>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</si>
  <si>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</si>
  <si>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</si>
  <si>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</si>
  <si>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</si>
  <si>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</si>
  <si>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</si>
  <si>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</si>
  <si>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</si>
  <si>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</si>
  <si>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</si>
  <si>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</si>
  <si>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</si>
  <si>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</si>
  <si>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</si>
  <si>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</si>
  <si>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</si>
  <si>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</si>
  <si>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</si>
  <si>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</si>
  <si>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</si>
  <si>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</si>
  <si>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</si>
  <si>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</si>
  <si>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</si>
  <si>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</si>
  <si>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</si>
  <si>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</si>
  <si>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</si>
  <si>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</si>
  <si>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</si>
  <si>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</si>
  <si>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</si>
  <si>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</si>
  <si>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</si>
  <si>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</si>
  <si>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</si>
  <si>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</si>
  <si>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</si>
  <si>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</si>
  <si>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</si>
  <si>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</si>
  <si>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</si>
  <si>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</si>
  <si>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</si>
  <si>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</si>
  <si>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</si>
  <si>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</si>
  <si>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</si>
  <si>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</si>
  <si>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</si>
  <si>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</si>
  <si>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</si>
  <si>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</si>
  <si>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</si>
  <si>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</si>
  <si>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</si>
  <si>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</si>
  <si>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</si>
  <si>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</si>
  <si>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</si>
  <si>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</si>
  <si>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</si>
  <si>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</si>
  <si>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</si>
  <si>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</si>
  <si>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</si>
  <si>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</si>
  <si>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</si>
  <si>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</si>
  <si>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</si>
  <si>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</si>
  <si>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</si>
  <si>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</si>
  <si>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</si>
  <si>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</si>
  <si>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</si>
  <si>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</si>
  <si>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</si>
  <si>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</si>
  <si>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</si>
  <si>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</si>
  <si>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</si>
  <si>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</si>
  <si>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</si>
  <si>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</si>
  <si>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</si>
  <si>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</si>
  <si>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</si>
  <si>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</si>
  <si>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</si>
  <si>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</si>
  <si>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</si>
  <si>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</si>
  <si>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</si>
  <si>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</si>
  <si>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</si>
  <si>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</si>
  <si>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</si>
  <si>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</si>
  <si>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</si>
  <si>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</si>
  <si>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</si>
  <si>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</si>
  <si>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</si>
  <si>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</si>
  <si>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</si>
  <si>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</si>
  <si>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</si>
  <si>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</si>
  <si>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</si>
  <si>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</si>
  <si>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</si>
  <si>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</si>
  <si>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</si>
  <si>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</si>
  <si>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</si>
  <si>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</si>
  <si>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</si>
  <si>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</si>
  <si>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</si>
  <si>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</si>
  <si>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</si>
  <si>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</si>
  <si>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</si>
  <si>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</si>
  <si>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</si>
  <si>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</si>
  <si>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</si>
  <si>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</si>
  <si>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</si>
  <si>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</si>
  <si>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</si>
  <si>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</si>
  <si>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</si>
  <si>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</si>
  <si>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</si>
  <si>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</si>
  <si>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</si>
  <si>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</si>
  <si>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</si>
  <si>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</si>
  <si>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</si>
  <si>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</si>
  <si>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</si>
  <si>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</si>
  <si>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</si>
  <si>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</si>
  <si>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</si>
  <si>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</si>
  <si>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</si>
  <si>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</si>
  <si>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</si>
  <si>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</si>
  <si>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</si>
  <si>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</si>
  <si>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</si>
  <si>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</si>
  <si>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</si>
  <si>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</si>
  <si>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</si>
  <si>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</si>
  <si>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</si>
  <si>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</si>
  <si>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</si>
  <si>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</si>
  <si>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</si>
  <si>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</si>
  <si>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</si>
  <si>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</si>
  <si>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</si>
  <si>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</si>
  <si>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</si>
  <si>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</si>
  <si>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</si>
  <si>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</si>
  <si>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</si>
  <si>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</si>
  <si>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</si>
  <si>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</si>
  <si>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</si>
  <si>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</si>
  <si>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</si>
  <si>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</si>
  <si>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</si>
  <si>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</si>
  <si>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</si>
  <si>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</si>
  <si>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</si>
  <si>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</si>
  <si>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</si>
  <si>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</si>
  <si>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</si>
  <si>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</si>
  <si>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</si>
  <si>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</si>
  <si>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</si>
  <si>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</si>
  <si>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</si>
  <si>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</si>
  <si>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</si>
  <si>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</si>
  <si>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</si>
  <si>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</si>
  <si>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</si>
  <si>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</si>
  <si>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</si>
  <si>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</si>
  <si>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</si>
  <si>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</si>
  <si>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</si>
  <si>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</si>
  <si>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</si>
  <si>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</si>
  <si>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</si>
  <si>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</si>
  <si>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</si>
  <si>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</si>
  <si>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</si>
  <si>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</si>
  <si>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</si>
  <si>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</si>
  <si>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</si>
  <si>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</si>
  <si>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</si>
  <si>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</si>
  <si>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</si>
  <si>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</si>
  <si>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</si>
  <si>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</si>
  <si>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</si>
  <si>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</si>
  <si>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</si>
  <si>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</si>
  <si>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</si>
  <si>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</si>
  <si>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</si>
  <si>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</si>
  <si>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</si>
  <si>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</si>
  <si>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</si>
  <si>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</si>
  <si>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</si>
  <si>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</si>
  <si>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</si>
  <si>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</si>
  <si>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</si>
  <si>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</si>
  <si>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</si>
  <si>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</si>
  <si>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</si>
  <si>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</si>
  <si>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</si>
  <si>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</si>
  <si>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</si>
  <si>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</si>
  <si>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</si>
  <si>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</si>
  <si>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</si>
  <si>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</si>
  <si>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</si>
  <si>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</si>
  <si>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</si>
  <si>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</si>
  <si>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</si>
  <si>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</si>
  <si>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</si>
  <si>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</si>
  <si>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</si>
  <si>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</si>
  <si>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</si>
  <si>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</si>
  <si>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</si>
  <si>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</si>
  <si>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</si>
  <si>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</si>
  <si>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</si>
  <si>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</si>
  <si>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</si>
  <si>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</si>
  <si>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</si>
  <si>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</si>
  <si>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</si>
  <si>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</si>
  <si>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</si>
  <si>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</si>
  <si>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</si>
  <si>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</si>
  <si>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</si>
  <si>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</si>
  <si>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</si>
  <si>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</si>
  <si>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</si>
  <si>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</si>
  <si>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</si>
  <si>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</si>
  <si>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</si>
  <si>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</si>
  <si>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</si>
  <si>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</si>
  <si>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</si>
  <si>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</si>
  <si>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</si>
  <si>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</si>
  <si>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</si>
  <si>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</si>
  <si>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</si>
  <si>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</si>
  <si>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</si>
  <si>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</si>
  <si>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</si>
  <si>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</si>
  <si>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</si>
  <si>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</si>
  <si>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</si>
  <si>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</si>
  <si>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</si>
  <si>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</si>
  <si>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</si>
  <si>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</si>
  <si>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</si>
  <si>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</si>
  <si>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</si>
  <si>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</si>
  <si>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</si>
  <si>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</si>
  <si>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</si>
  <si>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</si>
  <si>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</si>
  <si>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</si>
  <si>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</si>
  <si>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</si>
  <si>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</si>
  <si>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</si>
  <si>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</si>
  <si>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</si>
  <si>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</si>
  <si>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</si>
  <si>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</si>
  <si>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</si>
  <si>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</si>
  <si>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</si>
  <si>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</si>
  <si>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</si>
  <si>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</si>
  <si>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</si>
  <si>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</si>
  <si>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</si>
  <si>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</si>
  <si>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</si>
  <si>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</si>
  <si>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</si>
  <si>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</si>
  <si>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</si>
  <si>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</si>
  <si>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</si>
  <si>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</si>
  <si>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</si>
  <si>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</si>
  <si>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</si>
  <si>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</si>
  <si>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</si>
  <si>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</si>
  <si>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</si>
  <si>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</si>
  <si>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</si>
  <si>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</si>
  <si>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</si>
  <si>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</si>
  <si>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</si>
  <si>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</si>
  <si>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</si>
  <si>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</si>
  <si>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</si>
  <si>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</si>
  <si>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</si>
  <si>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</si>
  <si>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</si>
  <si>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</si>
  <si>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</si>
  <si>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</si>
  <si>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</si>
  <si>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</si>
  <si>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</si>
  <si>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</si>
  <si>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</si>
  <si>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</si>
  <si>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</si>
  <si>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</si>
  <si>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</si>
  <si>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</si>
  <si>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</si>
  <si>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</si>
  <si>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</si>
  <si>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</si>
  <si>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</si>
  <si>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</si>
  <si>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</si>
  <si>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</si>
  <si>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</si>
  <si>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</si>
  <si>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</si>
  <si>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</si>
  <si>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</si>
  <si>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</si>
  <si>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</si>
  <si>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</si>
  <si>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</si>
  <si>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</si>
  <si>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</si>
  <si>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</si>
  <si>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</si>
  <si>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</si>
  <si>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</si>
  <si>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</si>
  <si>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</si>
  <si>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</si>
  <si>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</si>
  <si>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</si>
  <si>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</si>
  <si>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</si>
  <si>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</si>
  <si>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</si>
  <si>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</si>
  <si>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</si>
  <si>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</si>
  <si>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</si>
  <si>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</si>
  <si>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</si>
  <si>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</si>
  <si>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</si>
  <si>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</si>
  <si>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</si>
  <si>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</si>
  <si>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</si>
  <si>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</si>
  <si>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</si>
  <si>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</si>
  <si>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</si>
  <si>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</si>
  <si>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</si>
  <si>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</si>
  <si>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</si>
  <si>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</si>
  <si>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</si>
  <si>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</si>
  <si>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</si>
  <si>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</si>
  <si>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</si>
  <si>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</si>
  <si>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</si>
  <si>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</si>
  <si>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</si>
  <si>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</si>
  <si>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</si>
  <si>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</si>
  <si>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</si>
  <si>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</si>
  <si>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</si>
  <si>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</si>
  <si>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</si>
  <si>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</si>
  <si>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</si>
  <si>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</si>
  <si>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</si>
  <si>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</si>
  <si>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</si>
  <si>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</si>
  <si>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</si>
  <si>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</si>
  <si>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</si>
  <si>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</si>
  <si>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</si>
  <si>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</si>
  <si>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</si>
  <si>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</si>
  <si>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</si>
  <si>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</si>
  <si>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</si>
  <si>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</si>
  <si>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</si>
  <si>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</si>
  <si>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</si>
  <si>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</si>
  <si>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</si>
  <si>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</si>
  <si>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</si>
  <si>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</si>
  <si>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</si>
  <si>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</si>
  <si>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</si>
  <si>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</si>
  <si>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</si>
  <si>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</si>
  <si>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</si>
  <si>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</si>
  <si>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</si>
  <si>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</si>
  <si>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</si>
  <si>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</si>
  <si>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</si>
  <si>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</si>
  <si>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</si>
  <si>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</si>
  <si>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</si>
  <si>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</si>
  <si>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</si>
  <si>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</si>
  <si>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</si>
  <si>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</si>
  <si>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</si>
  <si>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</si>
  <si>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</si>
  <si>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</si>
  <si>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</si>
  <si>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</si>
  <si>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</si>
  <si>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</si>
  <si>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</si>
  <si>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</si>
  <si>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</si>
  <si>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</si>
  <si>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</si>
  <si>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</si>
  <si>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</si>
  <si>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</si>
  <si>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</si>
  <si>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</si>
  <si>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</si>
  <si>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</si>
  <si>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</si>
  <si>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</si>
  <si>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</si>
  <si>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</si>
  <si>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</si>
  <si>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</si>
  <si>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</si>
  <si>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</si>
  <si>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</si>
  <si>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</si>
  <si>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</si>
  <si>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</si>
  <si>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</si>
  <si>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</si>
  <si>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</si>
  <si>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</si>
  <si>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</si>
  <si>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</si>
  <si>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</si>
  <si>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</si>
  <si>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</si>
  <si>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</si>
  <si>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</si>
  <si>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</si>
  <si>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</si>
  <si>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</si>
  <si>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</si>
  <si>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</si>
  <si>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</si>
  <si>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</si>
  <si>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</si>
  <si>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</si>
  <si>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</si>
  <si>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</si>
  <si>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</si>
  <si>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</si>
  <si>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</si>
  <si>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</si>
  <si>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</si>
  <si>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</si>
  <si>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</si>
  <si>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</si>
  <si>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</si>
  <si>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</si>
  <si>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</si>
  <si>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</si>
  <si>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</si>
  <si>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</si>
  <si>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</si>
  <si>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</si>
  <si>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</si>
  <si>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</si>
  <si>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</si>
  <si>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</si>
  <si>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</si>
  <si>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</si>
  <si>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</si>
  <si>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</si>
  <si>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</si>
  <si>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</si>
  <si>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</si>
  <si>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</si>
  <si>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</si>
  <si>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</si>
  <si>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</si>
  <si>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</si>
  <si>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</si>
  <si>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</si>
  <si>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</si>
  <si>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</si>
  <si>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</si>
  <si>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</si>
  <si>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</si>
  <si>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</si>
  <si>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</si>
  <si>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</si>
  <si>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</si>
  <si>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</si>
  <si>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</si>
  <si>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</si>
  <si>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</si>
  <si>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</si>
  <si>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</si>
  <si>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</si>
  <si>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</si>
  <si>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</si>
  <si>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</si>
  <si>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</si>
  <si>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</si>
  <si>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</si>
  <si>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</si>
  <si>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</si>
  <si>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</si>
  <si>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</si>
  <si>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</si>
  <si>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</si>
  <si>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</si>
  <si>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</si>
  <si>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</si>
  <si>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</si>
  <si>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</si>
  <si>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</si>
  <si>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</si>
  <si>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</si>
  <si>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</si>
  <si>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</si>
  <si>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</si>
  <si>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</si>
  <si>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</si>
  <si>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</si>
  <si>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</si>
  <si>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</si>
  <si>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</si>
  <si>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</si>
  <si>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</si>
  <si>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</si>
  <si>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</si>
  <si>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</si>
  <si>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</si>
  <si>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</si>
  <si>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</si>
  <si>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</si>
  <si>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</si>
  <si>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</si>
  <si>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</si>
  <si>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</si>
  <si>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</si>
  <si>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</si>
  <si>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</si>
  <si>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</si>
  <si>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</si>
  <si>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</si>
  <si>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</si>
  <si>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</si>
  <si>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</si>
  <si>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</si>
  <si>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</si>
  <si>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</si>
  <si>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</si>
  <si>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</si>
  <si>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</si>
  <si>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</si>
  <si>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</si>
  <si>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</si>
  <si>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</si>
  <si>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</si>
  <si>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</si>
  <si>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</si>
  <si>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</si>
  <si>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</si>
  <si>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</si>
  <si>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</si>
  <si>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</si>
  <si>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</si>
  <si>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</si>
  <si>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</si>
  <si>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</si>
  <si>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</si>
  <si>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</si>
  <si>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</si>
  <si>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</si>
  <si>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</si>
  <si>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</si>
  <si>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</si>
  <si>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</si>
  <si>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</si>
  <si>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</si>
  <si>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</si>
  <si>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</si>
  <si>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</si>
  <si>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</si>
  <si>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</si>
  <si>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</si>
  <si>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</si>
  <si>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</si>
  <si>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</si>
  <si>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</si>
  <si>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</si>
  <si>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</si>
  <si>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</si>
  <si>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</si>
  <si>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</si>
  <si>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</si>
  <si>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</si>
  <si>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</si>
  <si>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</si>
  <si>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</si>
  <si>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</si>
  <si>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</si>
  <si>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</si>
  <si>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</si>
  <si>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</si>
  <si>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</si>
  <si>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</si>
  <si>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</si>
  <si>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</si>
  <si>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</si>
  <si>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</si>
  <si>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</si>
  <si>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</si>
  <si>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</si>
  <si>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</si>
  <si>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</si>
  <si>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</si>
  <si>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</si>
  <si>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</si>
  <si>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</si>
  <si>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</si>
  <si>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</si>
  <si>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</si>
  <si>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</si>
  <si>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</si>
  <si>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</si>
  <si>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</si>
  <si>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</si>
  <si>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</si>
  <si>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</si>
  <si>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</si>
  <si>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</si>
  <si>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</si>
  <si>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</si>
  <si>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</si>
  <si>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</si>
  <si>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</si>
  <si>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</si>
  <si>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</si>
  <si>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</si>
  <si>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</si>
  <si>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</si>
  <si>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</si>
  <si>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</si>
  <si>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</si>
  <si>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</si>
  <si>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</si>
  <si>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</si>
  <si>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</si>
  <si>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</si>
  <si>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</si>
  <si>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</si>
  <si>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</si>
  <si>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</si>
  <si>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</si>
  <si>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</si>
  <si>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</si>
  <si>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</si>
  <si>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</si>
  <si>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</si>
  <si>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</si>
  <si>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</si>
  <si>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</si>
  <si>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</si>
  <si>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</si>
  <si>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</si>
  <si>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</si>
  <si>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</si>
  <si>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</si>
  <si>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</si>
  <si>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</si>
  <si>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</si>
  <si>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</si>
  <si>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</si>
  <si>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</si>
  <si>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</si>
  <si>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</si>
  <si>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</si>
  <si>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</si>
  <si>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</si>
  <si>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</si>
  <si>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</si>
  <si>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</si>
  <si>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</si>
  <si>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</si>
  <si>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</si>
  <si>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</si>
  <si>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</si>
  <si>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</si>
  <si>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</si>
  <si>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</si>
  <si>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</si>
  <si>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</si>
  <si>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</si>
  <si>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</si>
  <si>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</si>
  <si>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</si>
  <si>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</si>
  <si>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</si>
  <si>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</si>
  <si>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</si>
  <si>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</si>
  <si>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</si>
  <si>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</si>
  <si>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</si>
  <si>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</si>
  <si>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</si>
  <si>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</si>
  <si>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</si>
  <si>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</si>
  <si>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</si>
  <si>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</si>
  <si>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</si>
  <si>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</si>
  <si>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</si>
  <si>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</si>
  <si>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</si>
  <si>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</si>
  <si>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</si>
  <si>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</si>
  <si>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</si>
  <si>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</si>
  <si>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</si>
  <si>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</si>
  <si>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</si>
  <si>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</si>
  <si>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</si>
  <si>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</si>
  <si>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</si>
  <si>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</si>
  <si>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</si>
  <si>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</si>
  <si>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</si>
  <si>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</si>
  <si>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</si>
  <si>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</si>
  <si>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</si>
  <si>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</si>
  <si>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</si>
  <si>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</si>
  <si>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</si>
  <si>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</si>
  <si>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</si>
  <si>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</si>
  <si>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</si>
  <si>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</si>
  <si>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</si>
  <si>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</si>
  <si>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</si>
  <si>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</si>
  <si>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</si>
  <si>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</si>
  <si>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</si>
  <si>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</si>
  <si>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</si>
  <si>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</si>
  <si>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</si>
  <si>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</si>
  <si>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</si>
  <si>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</si>
  <si>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</si>
  <si>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</si>
  <si>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</si>
  <si>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</si>
  <si>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</si>
  <si>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</si>
  <si>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</si>
  <si>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</si>
  <si>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</si>
  <si>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</si>
  <si>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</si>
  <si>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</si>
  <si>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</si>
  <si>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</si>
  <si>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</si>
  <si>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</si>
  <si>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</si>
  <si>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</si>
  <si>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</si>
  <si>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</si>
  <si>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</si>
  <si>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</si>
  <si>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</si>
  <si>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</si>
  <si>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</si>
  <si>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</si>
  <si>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</si>
  <si>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</si>
  <si>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</si>
  <si>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</si>
  <si>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</si>
  <si>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</si>
  <si>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</si>
  <si>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</si>
  <si>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</si>
  <si>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</si>
  <si>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</si>
  <si>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</si>
  <si>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</si>
  <si>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</si>
  <si>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</si>
  <si>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</si>
  <si>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</si>
  <si>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</si>
  <si>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</si>
  <si>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</si>
  <si>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</si>
  <si>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</si>
  <si>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</si>
  <si>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</si>
  <si>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</si>
  <si>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</si>
  <si>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</si>
  <si>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</si>
  <si>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</si>
  <si>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</si>
  <si>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</si>
  <si>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</si>
  <si>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</si>
  <si>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</si>
  <si>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</si>
  <si>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</si>
  <si>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</si>
  <si>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</si>
  <si>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</si>
  <si>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</si>
  <si>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</si>
  <si>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</si>
  <si>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</si>
  <si>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</si>
  <si>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</si>
  <si>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</si>
  <si>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</si>
  <si>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</si>
  <si>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</si>
  <si>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</si>
  <si>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</si>
  <si>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</si>
  <si>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</si>
  <si>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</si>
  <si>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</si>
  <si>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</si>
  <si>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</si>
  <si>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</si>
  <si>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</si>
  <si>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</si>
  <si>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</si>
  <si>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</si>
  <si>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</si>
  <si>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</si>
  <si>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</si>
  <si>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</si>
  <si>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</si>
  <si>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</si>
  <si>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</si>
  <si>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</si>
  <si>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</si>
  <si>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</si>
  <si>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</si>
  <si>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</si>
  <si>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</si>
  <si>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</si>
  <si>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</si>
  <si>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</si>
  <si>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</si>
  <si>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</si>
  <si>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</si>
  <si>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</si>
  <si>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</si>
  <si>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</si>
  <si>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</si>
  <si>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</si>
  <si>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</si>
  <si>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</si>
  <si>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</si>
  <si>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</si>
  <si>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</si>
  <si>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</si>
  <si>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</si>
  <si>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</si>
  <si>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</si>
  <si>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</si>
  <si>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</si>
  <si>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</si>
  <si>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</si>
  <si>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</si>
  <si>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</si>
  <si>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</si>
  <si>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</si>
  <si>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</si>
  <si>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</si>
  <si>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</si>
  <si>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</si>
  <si>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</si>
  <si>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</si>
  <si>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</si>
  <si>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</si>
  <si>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</si>
  <si>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</si>
  <si>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</si>
  <si>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</si>
  <si>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</si>
  <si>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</si>
  <si>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</si>
  <si>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</si>
  <si>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</si>
  <si>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</si>
  <si>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</si>
  <si>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</si>
  <si>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</si>
  <si>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</si>
  <si>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</si>
  <si>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</si>
  <si>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</si>
  <si>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</si>
  <si>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</si>
  <si>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</si>
  <si>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</si>
  <si>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</si>
  <si>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</si>
  <si>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</si>
  <si>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</si>
  <si>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</si>
  <si>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</si>
  <si>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</si>
  <si>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</si>
  <si>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</si>
  <si>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</si>
  <si>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</si>
  <si>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</si>
  <si>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</si>
  <si>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</si>
  <si>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</si>
  <si>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</si>
  <si>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</si>
  <si>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</si>
  <si>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</si>
  <si>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</si>
  <si>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</si>
  <si>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</si>
  <si>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</si>
  <si>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</si>
  <si>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</si>
  <si>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</si>
  <si>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</si>
  <si>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</si>
  <si>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</si>
  <si>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</si>
  <si>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</si>
  <si>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</si>
  <si>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</si>
  <si>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</si>
  <si>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</si>
  <si>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</si>
  <si>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</si>
  <si>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</si>
  <si>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</si>
  <si>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</si>
  <si>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</si>
  <si>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</si>
  <si>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</si>
  <si>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</si>
  <si>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</si>
  <si>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</si>
  <si>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</si>
  <si>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</si>
  <si>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</si>
  <si>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</si>
  <si>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</si>
  <si>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</si>
  <si>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</si>
  <si>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</si>
  <si>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</si>
  <si>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</si>
  <si>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</si>
  <si>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</si>
  <si>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</si>
  <si>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</si>
  <si>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</si>
  <si>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</si>
  <si>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</si>
  <si>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</si>
  <si>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</si>
  <si>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</si>
  <si>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</si>
  <si>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</si>
  <si>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</si>
  <si>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</si>
  <si>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</si>
  <si>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</si>
  <si>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</si>
  <si>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</si>
  <si>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</si>
  <si>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</si>
  <si>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</si>
  <si>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</si>
  <si>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</si>
  <si>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</si>
  <si>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</si>
  <si>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</si>
  <si>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</si>
  <si>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</si>
  <si>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</si>
  <si>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</si>
  <si>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</si>
  <si>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</si>
  <si>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</si>
  <si>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</si>
  <si>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</si>
  <si>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</si>
  <si>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</si>
  <si>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</si>
  <si>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</si>
  <si>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</si>
  <si>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</si>
  <si>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</si>
  <si>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</si>
  <si>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</si>
  <si>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</si>
  <si>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</si>
  <si>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</si>
  <si>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</si>
  <si>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</si>
  <si>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</si>
  <si>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</si>
  <si>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</si>
  <si>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</si>
  <si>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</si>
  <si>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</si>
  <si>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</si>
  <si>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</si>
  <si>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</si>
  <si>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</si>
  <si>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</si>
  <si>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</si>
  <si>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</si>
  <si>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</si>
  <si>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</si>
  <si>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</si>
  <si>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</si>
  <si>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</si>
  <si>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</si>
  <si>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</si>
  <si>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</si>
  <si>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</si>
  <si>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</si>
  <si>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</si>
  <si>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</si>
  <si>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</si>
  <si>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</si>
  <si>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</si>
  <si>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</si>
  <si>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</si>
  <si>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</si>
  <si>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</si>
  <si>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</si>
  <si>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</si>
  <si>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</si>
  <si>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</si>
  <si>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</si>
  <si>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</si>
  <si>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</si>
  <si>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</si>
  <si>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</si>
  <si>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</si>
  <si>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</si>
  <si>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</si>
  <si>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</si>
  <si>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</si>
  <si>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</si>
  <si>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</si>
  <si>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</si>
  <si>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</si>
  <si>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</si>
  <si>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</si>
  <si>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</si>
  <si>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</si>
  <si>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</si>
  <si>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</si>
  <si>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</si>
  <si>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</si>
  <si>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</si>
  <si>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</si>
  <si>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</si>
  <si>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</si>
  <si>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</si>
  <si>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</si>
  <si>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</si>
  <si>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</si>
  <si>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</si>
  <si>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</si>
  <si>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</si>
  <si>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</si>
  <si>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</si>
  <si>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</si>
  <si>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</si>
  <si>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</si>
  <si>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</si>
  <si>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</si>
  <si>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</si>
  <si>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</si>
  <si>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</si>
  <si>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</si>
  <si>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</si>
  <si>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</si>
  <si>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</si>
  <si>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</si>
  <si>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</si>
  <si>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</si>
  <si>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</si>
  <si>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</si>
  <si>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</si>
  <si>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</si>
  <si>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</si>
  <si>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</si>
  <si>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</si>
  <si>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</si>
  <si>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</si>
  <si>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</si>
  <si>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</si>
  <si>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</si>
  <si>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</si>
  <si>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</si>
  <si>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</si>
  <si>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</si>
  <si>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</si>
  <si>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</si>
  <si>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</si>
  <si>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</si>
  <si>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</si>
  <si>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</si>
  <si>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</si>
  <si>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</si>
  <si>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</si>
  <si>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</si>
  <si>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</si>
  <si>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</si>
  <si>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</si>
  <si>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</si>
  <si>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</si>
  <si>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</si>
  <si>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</si>
  <si>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</si>
  <si>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</si>
  <si>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</si>
  <si>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</si>
  <si>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</si>
  <si>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</si>
  <si>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</si>
  <si>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</si>
  <si>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</si>
  <si>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</si>
  <si>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</si>
  <si>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</si>
  <si>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</si>
  <si>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</si>
  <si>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</si>
  <si>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</si>
  <si>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</si>
  <si>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</si>
  <si>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</si>
  <si>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</si>
  <si>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</si>
  <si>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</si>
  <si>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</si>
  <si>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</si>
  <si>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</si>
  <si>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</si>
  <si>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</si>
  <si>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</si>
  <si>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</si>
  <si>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</si>
  <si>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</si>
  <si>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</si>
  <si>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</si>
  <si>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</si>
  <si>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</si>
  <si>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</si>
  <si>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</si>
  <si>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</si>
  <si>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</si>
  <si>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</si>
  <si>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</si>
  <si>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</si>
  <si>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</si>
  <si>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</si>
  <si>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</si>
  <si>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</si>
  <si>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</si>
  <si>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</si>
  <si>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</si>
  <si>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</si>
  <si>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</si>
  <si>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</si>
  <si>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</si>
  <si>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</si>
  <si>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</si>
  <si>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</si>
  <si>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</si>
  <si>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</si>
  <si>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</si>
  <si>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</si>
  <si>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</si>
  <si>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</si>
  <si>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</si>
  <si>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</si>
  <si>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</si>
  <si>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</si>
  <si>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</si>
  <si>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</si>
  <si>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</si>
  <si>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</si>
  <si>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</si>
  <si>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</si>
  <si>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</si>
  <si>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</si>
  <si>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</si>
  <si>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</si>
  <si>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</si>
  <si>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</si>
  <si>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</si>
  <si>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</si>
  <si>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</si>
  <si>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</si>
  <si>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</si>
  <si>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</si>
  <si>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</si>
  <si>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</si>
  <si>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</si>
  <si>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</si>
  <si>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</si>
  <si>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</si>
  <si>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</si>
  <si>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</si>
  <si>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</si>
  <si>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</si>
  <si>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</si>
  <si>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</si>
  <si>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</si>
  <si>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</si>
  <si>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</si>
  <si>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</si>
  <si>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</si>
  <si>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</si>
  <si>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</si>
  <si>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</si>
  <si>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</si>
  <si>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</si>
  <si>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</si>
  <si>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</si>
  <si>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</si>
  <si>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</si>
  <si>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</si>
  <si>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</si>
  <si>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</si>
  <si>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</si>
  <si>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</si>
  <si>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</si>
  <si>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</si>
  <si>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</si>
  <si>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</si>
  <si>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</si>
  <si>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</si>
  <si>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</si>
  <si>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</si>
  <si>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</si>
  <si>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</si>
  <si>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</si>
  <si>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</si>
  <si>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</si>
  <si>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</si>
  <si>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</si>
  <si>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</si>
  <si>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</si>
  <si>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</si>
  <si>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</si>
  <si>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</si>
  <si>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</si>
  <si>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</si>
  <si>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</si>
  <si>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</si>
  <si>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</si>
  <si>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</si>
  <si>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</si>
  <si>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</si>
  <si>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</si>
  <si>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</si>
  <si>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</si>
  <si>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</si>
  <si>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</si>
  <si>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</si>
  <si>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</si>
  <si>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</si>
  <si>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</si>
  <si>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</si>
  <si>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</si>
  <si>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</si>
  <si>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</si>
  <si>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</si>
  <si>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</si>
  <si>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</si>
  <si>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</si>
  <si>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</si>
  <si>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</si>
  <si>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</si>
  <si>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</si>
  <si>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</si>
  <si>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</si>
  <si>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</si>
  <si>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</si>
  <si>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</si>
  <si>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</si>
  <si>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</si>
  <si>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</si>
  <si>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</si>
  <si>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</si>
  <si>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</si>
  <si>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</si>
  <si>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</si>
  <si>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</si>
  <si>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</si>
  <si>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</si>
  <si>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</si>
  <si>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</si>
  <si>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</si>
  <si>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</si>
  <si>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</si>
  <si>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</si>
  <si>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</si>
  <si>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</si>
  <si>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</si>
  <si>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</si>
  <si>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</si>
  <si>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</si>
  <si>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</si>
  <si>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</si>
  <si>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</si>
  <si>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</si>
  <si>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</si>
  <si>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</si>
  <si>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</si>
  <si>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</si>
  <si>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</si>
  <si>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</si>
  <si>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</si>
  <si>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</si>
  <si>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</si>
  <si>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</si>
  <si>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</si>
  <si>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</si>
  <si>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</si>
  <si>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</si>
  <si>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</si>
  <si>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</si>
  <si>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</si>
  <si>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</si>
  <si>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</si>
  <si>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</si>
  <si>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</si>
  <si>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</si>
  <si>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</si>
  <si>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</si>
  <si>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</si>
  <si>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</si>
  <si>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</si>
  <si>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</si>
  <si>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</si>
  <si>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</si>
  <si>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</si>
  <si>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</si>
  <si>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</si>
  <si>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</si>
  <si>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</si>
  <si>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</si>
  <si>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</si>
  <si>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</si>
  <si>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</si>
  <si>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</si>
  <si>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</si>
  <si>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</si>
  <si>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</si>
  <si>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</si>
  <si>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</si>
  <si>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</si>
  <si>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</si>
  <si>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</si>
  <si>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</si>
  <si>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</si>
  <si>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</si>
  <si>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</si>
  <si>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</si>
  <si>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</si>
  <si>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</si>
  <si>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</si>
  <si>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</si>
  <si>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</si>
  <si>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</si>
  <si>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</si>
  <si>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</si>
  <si>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</si>
  <si>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</si>
  <si>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</si>
  <si>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</si>
  <si>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</si>
  <si>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</si>
  <si>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</si>
  <si>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</si>
  <si>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</si>
  <si>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</si>
  <si>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</si>
  <si>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</si>
  <si>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</si>
  <si>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</si>
  <si>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</si>
  <si>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</si>
  <si>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</si>
  <si>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</si>
  <si>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</si>
  <si>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</si>
  <si>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</si>
  <si>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</si>
  <si>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</si>
  <si>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</si>
  <si>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</si>
  <si>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</si>
  <si>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</si>
  <si>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</si>
  <si>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</si>
  <si>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</si>
  <si>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</si>
  <si>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</si>
  <si>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</si>
  <si>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</si>
  <si>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</si>
  <si>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</si>
  <si>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</si>
  <si>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</si>
  <si>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</si>
  <si>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</si>
  <si>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</si>
  <si>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</si>
  <si>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</si>
  <si>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</si>
  <si>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</si>
  <si>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</si>
  <si>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</si>
  <si>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</si>
  <si>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</si>
  <si>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</si>
  <si>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</si>
  <si>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</si>
  <si>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</si>
  <si>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</si>
  <si>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</si>
  <si>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</si>
  <si>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</si>
  <si>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</si>
  <si>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</si>
  <si>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</si>
  <si>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</si>
  <si>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</si>
  <si>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</si>
  <si>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</si>
  <si>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</si>
  <si>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</si>
  <si>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</si>
  <si>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</si>
  <si>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</si>
  <si>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</si>
  <si>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</si>
  <si>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</si>
  <si>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</si>
  <si>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</si>
  <si>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</si>
  <si>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</si>
  <si>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</si>
  <si>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</si>
  <si>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</si>
  <si>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</si>
  <si>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</si>
  <si>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</si>
  <si>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</si>
  <si>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</si>
  <si>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</si>
  <si>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</si>
  <si>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</si>
  <si>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</si>
  <si>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</si>
  <si>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</si>
  <si>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</si>
  <si>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</si>
  <si>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</si>
  <si>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</si>
  <si>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</si>
  <si>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</si>
  <si>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</si>
  <si>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</si>
  <si>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</si>
  <si>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</si>
  <si>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</si>
  <si>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</si>
  <si>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</si>
  <si>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</si>
  <si>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</si>
  <si>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</si>
  <si>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</si>
  <si>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</si>
  <si>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</si>
  <si>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</si>
  <si>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</si>
  <si>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</si>
  <si>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</si>
  <si>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</si>
  <si>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</si>
  <si>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</si>
  <si>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</si>
  <si>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</si>
  <si>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</si>
  <si>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</si>
  <si>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</si>
  <si>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</si>
  <si>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</si>
  <si>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</si>
  <si>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</si>
  <si>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</si>
  <si>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</si>
  <si>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</si>
  <si>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</si>
  <si>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</si>
  <si>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</si>
  <si>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</si>
  <si>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</si>
  <si>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</si>
  <si>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</si>
  <si>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</si>
  <si>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</si>
  <si>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</si>
  <si>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</si>
  <si>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</si>
  <si>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</si>
  <si>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</si>
  <si>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</si>
  <si>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</si>
  <si>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</si>
  <si>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</si>
  <si>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</si>
  <si>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</si>
  <si>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</si>
  <si>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</si>
  <si>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</si>
  <si>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</si>
  <si>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</si>
  <si>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</si>
  <si>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</si>
  <si>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</si>
  <si>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</si>
  <si>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</si>
  <si>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</si>
  <si>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</si>
  <si>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</si>
  <si>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</si>
  <si>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</si>
  <si>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</si>
  <si>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</si>
  <si>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</si>
  <si>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</si>
  <si>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</si>
  <si>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</si>
  <si>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</si>
  <si>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</si>
  <si>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</si>
  <si>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</si>
  <si>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</si>
  <si>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</si>
  <si>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</si>
  <si>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</si>
  <si>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</si>
  <si>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</si>
  <si>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</si>
  <si>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</si>
  <si>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</si>
  <si>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</si>
  <si>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</si>
  <si>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</si>
  <si>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</si>
  <si>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</si>
  <si>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</si>
  <si>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</si>
  <si>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</si>
  <si>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</si>
  <si>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</si>
  <si>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</si>
  <si>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</si>
  <si>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</si>
  <si>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</si>
  <si>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</si>
  <si>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</si>
  <si>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</si>
  <si>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</si>
  <si>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</si>
  <si>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</si>
  <si>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</si>
  <si>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</si>
  <si>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</si>
  <si>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</si>
  <si>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</si>
  <si>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</si>
  <si>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</si>
  <si>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</si>
  <si>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</si>
  <si>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</si>
  <si>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</si>
  <si>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</si>
  <si>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</si>
  <si>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</si>
  <si>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</si>
  <si>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</si>
  <si>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</si>
  <si>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</si>
  <si>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</si>
  <si>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</si>
  <si>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</si>
  <si>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</si>
  <si>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</si>
  <si>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</si>
  <si>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</si>
  <si>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</si>
  <si>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</si>
  <si>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</si>
  <si>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</si>
  <si>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</si>
  <si>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</si>
  <si>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</si>
  <si>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</si>
  <si>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</si>
  <si>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</si>
  <si>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</si>
  <si>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</si>
  <si>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</si>
  <si>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</si>
  <si>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</si>
  <si>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</si>
  <si>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</si>
  <si>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</si>
  <si>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</si>
  <si>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</si>
  <si>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</si>
  <si>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</si>
  <si>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</si>
  <si>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</si>
  <si>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</si>
  <si>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</si>
  <si>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</si>
  <si>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</si>
  <si>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</si>
  <si>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</si>
  <si>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</si>
  <si>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</si>
  <si>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</si>
  <si>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</si>
  <si>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</si>
  <si>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</si>
  <si>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</si>
  <si>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</si>
  <si>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</si>
  <si>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</si>
  <si>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</si>
  <si>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</si>
  <si>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</si>
  <si>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</si>
  <si>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</si>
  <si>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</si>
  <si>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</si>
  <si>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</si>
  <si>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</si>
  <si>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</si>
  <si>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</si>
  <si>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</si>
  <si>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</si>
  <si>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</si>
  <si>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</si>
  <si>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</si>
  <si>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</si>
  <si>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</si>
  <si>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</si>
  <si>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</si>
  <si>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</si>
  <si>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</si>
  <si>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</si>
  <si>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</si>
  <si>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</si>
  <si>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</si>
  <si>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</si>
  <si>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</si>
  <si>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</si>
  <si>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</si>
  <si>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</si>
  <si>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</si>
  <si>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</si>
  <si>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</si>
  <si>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</si>
  <si>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</si>
  <si>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</si>
  <si>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</si>
  <si>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</si>
  <si>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</si>
  <si>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</si>
  <si>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</si>
  <si>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</si>
  <si>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</si>
  <si>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</si>
  <si>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</si>
  <si>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</si>
  <si>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</si>
  <si>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</si>
  <si>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</si>
  <si>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</si>
  <si>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</si>
  <si>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</si>
  <si>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</si>
  <si>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</si>
  <si>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</si>
  <si>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</si>
  <si>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</si>
  <si>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</si>
  <si>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</si>
  <si>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</si>
  <si>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</si>
  <si>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</si>
  <si>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</si>
  <si>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</si>
  <si>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</si>
  <si>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</si>
  <si>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</si>
  <si>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</si>
  <si>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</si>
  <si>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</si>
  <si>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</si>
  <si>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</si>
  <si>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</si>
  <si>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</si>
  <si>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</si>
  <si>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</si>
  <si>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</si>
  <si>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</si>
  <si>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</si>
  <si>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</si>
  <si>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</si>
  <si>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</si>
  <si>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</si>
  <si>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</si>
  <si>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</si>
  <si>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</si>
  <si>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</si>
  <si>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</si>
  <si>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</si>
  <si>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</si>
  <si>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</si>
  <si>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</si>
  <si>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</si>
  <si>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</si>
  <si>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</si>
  <si>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</si>
  <si>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</si>
  <si>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</si>
  <si>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</si>
  <si>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</si>
  <si>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</si>
  <si>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</si>
  <si>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</si>
  <si>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</si>
  <si>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</si>
  <si>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</si>
  <si>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</si>
  <si>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</si>
  <si>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</si>
  <si>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</si>
  <si>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</si>
  <si>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</si>
  <si>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</si>
  <si>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</si>
  <si>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</si>
  <si>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</si>
  <si>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</si>
  <si>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</si>
  <si>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</si>
  <si>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</si>
  <si>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</si>
  <si>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</si>
  <si>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</si>
  <si>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</si>
  <si>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</si>
  <si>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</si>
  <si>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</si>
  <si>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</si>
  <si>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</si>
  <si>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</si>
  <si>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</si>
  <si>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</si>
  <si>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</si>
  <si>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</si>
  <si>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</si>
  <si>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</si>
  <si>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</si>
  <si>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</si>
  <si>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</si>
  <si>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</si>
  <si>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</si>
  <si>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</si>
  <si>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</si>
  <si>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</si>
  <si>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</si>
  <si>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</si>
  <si>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</si>
  <si>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</si>
  <si>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</si>
  <si>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</si>
  <si>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</si>
  <si>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</si>
  <si>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</si>
  <si>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</si>
  <si>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</si>
  <si>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</si>
  <si>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</si>
  <si>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</si>
  <si>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</si>
  <si>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</si>
  <si>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</si>
  <si>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</si>
  <si>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</si>
  <si>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</si>
  <si>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</si>
  <si>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</si>
  <si>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</si>
  <si>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</si>
  <si>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</si>
  <si>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</si>
  <si>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</si>
  <si>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</si>
  <si>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</si>
  <si>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</si>
  <si>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</si>
  <si>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</si>
  <si>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</si>
  <si>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</si>
  <si>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</si>
  <si>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</si>
  <si>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</si>
  <si>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</si>
  <si>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</si>
  <si>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</si>
  <si>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</si>
  <si>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</si>
  <si>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</si>
  <si>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</si>
  <si>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</si>
  <si>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</si>
  <si>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</si>
  <si>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</si>
  <si>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</si>
  <si>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</si>
  <si>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</si>
  <si>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</si>
  <si>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</si>
  <si>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</si>
  <si>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</si>
  <si>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</si>
  <si>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</si>
  <si>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</si>
  <si>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</si>
  <si>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</si>
  <si>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</si>
  <si>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</si>
  <si>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</si>
  <si>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</si>
  <si>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</si>
  <si>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</si>
  <si>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</si>
  <si>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</si>
  <si>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</si>
  <si>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</si>
  <si>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</si>
  <si>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</si>
  <si>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</si>
  <si>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</si>
  <si>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</si>
  <si>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</si>
  <si>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</si>
  <si>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</si>
  <si>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</si>
  <si>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</si>
  <si>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</si>
  <si>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</si>
  <si>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</si>
  <si>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</si>
  <si>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</si>
  <si>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</si>
  <si>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</si>
  <si>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</si>
  <si>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</si>
  <si>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</si>
  <si>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</si>
  <si>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</si>
  <si>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</si>
  <si>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</si>
  <si>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</si>
  <si>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</si>
  <si>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</si>
  <si>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</si>
  <si>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</si>
  <si>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</si>
  <si>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</si>
  <si>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</si>
  <si>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</si>
  <si>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</si>
  <si>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</si>
  <si>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</si>
  <si>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</si>
  <si>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</si>
  <si>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</si>
  <si>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</si>
  <si>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</si>
  <si>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</si>
  <si>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</si>
  <si>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</si>
  <si>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</si>
  <si>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</si>
  <si>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</si>
  <si>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</si>
  <si>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</si>
  <si>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</si>
  <si>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</si>
  <si>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</si>
  <si>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</si>
  <si>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</si>
  <si>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</si>
  <si>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</si>
  <si>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</si>
  <si>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</si>
  <si>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</si>
  <si>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</si>
  <si>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</si>
  <si>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</si>
  <si>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</si>
  <si>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</si>
  <si>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</si>
  <si>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</si>
  <si>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</si>
  <si>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</si>
  <si>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</si>
  <si>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</si>
  <si>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</si>
  <si>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</si>
  <si>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</si>
  <si>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</si>
  <si>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</si>
  <si>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</si>
  <si>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</si>
  <si>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</si>
  <si>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</si>
  <si>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</si>
  <si>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</si>
  <si>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</si>
  <si>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</si>
  <si>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</si>
  <si>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</si>
  <si>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</si>
  <si>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</si>
  <si>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</si>
  <si>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</si>
  <si>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</si>
  <si>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</si>
  <si>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</si>
  <si>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</si>
  <si>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</si>
  <si>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</si>
  <si>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</si>
  <si>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</si>
  <si>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</si>
  <si>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</si>
  <si>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</si>
  <si>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</si>
  <si>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</si>
  <si>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</si>
  <si>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</si>
  <si>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</si>
  <si>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</si>
  <si>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</si>
  <si>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</si>
  <si>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</si>
  <si>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</si>
  <si>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</si>
  <si>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</si>
  <si>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</si>
  <si>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</si>
  <si>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</si>
  <si>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</si>
  <si>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</si>
  <si>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</si>
  <si>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</si>
  <si>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</si>
  <si>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</si>
  <si>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</si>
  <si>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</si>
  <si>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</si>
  <si>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</si>
  <si>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</si>
  <si>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</si>
  <si>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</si>
  <si>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</si>
  <si>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</si>
  <si>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</si>
  <si>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</si>
  <si>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</si>
  <si>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</si>
  <si>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</si>
  <si>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</si>
  <si>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</si>
  <si>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</si>
  <si>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</si>
  <si>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</si>
  <si>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</si>
  <si>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</si>
  <si>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</si>
  <si>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</si>
  <si>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</si>
  <si>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</si>
  <si>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</si>
  <si>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</si>
  <si>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</si>
  <si>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</si>
  <si>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</si>
  <si>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</si>
  <si>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</si>
  <si>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</si>
  <si>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</si>
  <si>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</si>
  <si>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</si>
  <si>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</si>
  <si>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</si>
  <si>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</si>
  <si>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</si>
  <si>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</si>
  <si>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</si>
  <si>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</si>
  <si>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</si>
  <si>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</si>
  <si>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</si>
  <si>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</si>
  <si>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</si>
  <si>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</si>
  <si>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</si>
  <si>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</si>
  <si>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</si>
  <si>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</si>
  <si>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</si>
  <si>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</si>
  <si>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</si>
  <si>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</si>
  <si>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</si>
  <si>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</si>
  <si>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</si>
  <si>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</si>
  <si>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</si>
  <si>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</si>
  <si>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</si>
  <si>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</si>
  <si>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</si>
  <si>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</si>
  <si>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</si>
  <si>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</si>
  <si>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</si>
  <si>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</si>
  <si>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</si>
  <si>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</si>
  <si>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</si>
  <si>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</si>
  <si>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</si>
  <si>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</si>
  <si>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</si>
  <si>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</si>
  <si>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</si>
  <si>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</si>
  <si>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</si>
  <si>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</si>
  <si>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</si>
  <si>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</si>
  <si>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</si>
  <si>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</si>
  <si>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</si>
  <si>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</si>
  <si>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</si>
  <si>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</si>
  <si>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</si>
  <si>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</si>
  <si>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</si>
  <si>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</si>
  <si>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</si>
  <si>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</si>
  <si>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</si>
  <si>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</si>
  <si>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</si>
  <si>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</si>
  <si>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</si>
  <si>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</si>
  <si>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</si>
  <si>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</si>
  <si>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</si>
  <si>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</si>
  <si>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</si>
  <si>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</si>
  <si>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</si>
  <si>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</si>
  <si>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</si>
  <si>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</si>
  <si>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</si>
  <si>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</si>
  <si>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</si>
  <si>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</si>
  <si>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</si>
  <si>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</si>
  <si>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</si>
  <si>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</si>
  <si>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</si>
  <si>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</si>
  <si>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</si>
  <si>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</si>
  <si>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</si>
  <si>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</si>
  <si>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</si>
  <si>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</si>
  <si>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</si>
  <si>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</si>
  <si>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</si>
  <si>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</si>
  <si>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</si>
  <si>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</si>
  <si>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</si>
  <si>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</si>
  <si>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</si>
  <si>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</si>
  <si>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</si>
  <si>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</si>
  <si>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</si>
  <si>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</si>
  <si>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</si>
  <si>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</si>
  <si>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</si>
  <si>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</si>
  <si>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</si>
  <si>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</si>
  <si>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</si>
  <si>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</si>
  <si>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</si>
  <si>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</si>
  <si>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</si>
  <si>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</si>
  <si>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</si>
  <si>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</si>
  <si>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</si>
  <si>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</si>
  <si>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</si>
  <si>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</si>
  <si>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</si>
  <si>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</si>
  <si>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</si>
  <si>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</si>
  <si>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</si>
  <si>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</si>
  <si>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</si>
  <si>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</si>
  <si>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</si>
  <si>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</si>
  <si>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</si>
  <si>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</si>
  <si>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</si>
  <si>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</si>
  <si>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</si>
  <si>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</si>
  <si>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</si>
  <si>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</si>
  <si>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</si>
  <si>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</si>
  <si>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</si>
  <si>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</si>
  <si>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</si>
  <si>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</si>
  <si>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</si>
  <si>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</si>
  <si>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</si>
  <si>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</si>
  <si>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</si>
  <si>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</si>
  <si>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</si>
  <si>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</si>
  <si>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</si>
  <si>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</si>
  <si>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</si>
  <si>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</si>
  <si>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</si>
  <si>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</si>
  <si>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</si>
  <si>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</si>
  <si>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</si>
  <si>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</si>
  <si>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</si>
  <si>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</si>
  <si>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</si>
  <si>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</si>
  <si>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</si>
  <si>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</si>
  <si>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</si>
  <si>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</si>
  <si>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</si>
  <si>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</si>
  <si>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</si>
  <si>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</si>
  <si>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</si>
  <si>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</si>
  <si>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</si>
  <si>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</si>
  <si>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</si>
  <si>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</si>
  <si>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</si>
  <si>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</si>
  <si>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</si>
  <si>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</si>
  <si>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</si>
  <si>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</si>
  <si>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</si>
  <si>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</si>
  <si>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</si>
  <si>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</si>
  <si>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</si>
  <si>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</si>
  <si>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</si>
  <si>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</si>
  <si>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</si>
  <si>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</si>
  <si>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</si>
  <si>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</si>
  <si>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</si>
  <si>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</si>
  <si>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</si>
  <si>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</si>
  <si>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</si>
  <si>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</si>
  <si>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</si>
  <si>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</si>
  <si>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</si>
  <si>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</si>
  <si>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</si>
  <si>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</si>
  <si>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</si>
  <si>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</si>
  <si>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</si>
  <si>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</si>
  <si>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</si>
  <si>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</si>
  <si>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</si>
  <si>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</si>
  <si>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</si>
  <si>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</si>
  <si>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</si>
  <si>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</si>
  <si>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</si>
  <si>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</si>
  <si>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</si>
  <si>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</si>
  <si>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</si>
  <si>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</si>
  <si>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</si>
  <si>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</si>
  <si>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</si>
  <si>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</si>
  <si>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</si>
  <si>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</si>
  <si>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</si>
  <si>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</si>
  <si>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</si>
  <si>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</si>
  <si>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</si>
  <si>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</si>
  <si>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</si>
  <si>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</si>
  <si>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</si>
  <si>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</si>
  <si>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</si>
  <si>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</si>
  <si>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</si>
  <si>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</si>
  <si>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</si>
  <si>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</si>
  <si>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</si>
  <si>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</si>
  <si>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</si>
  <si>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</si>
  <si>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</si>
  <si>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</si>
  <si>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</si>
  <si>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</si>
  <si>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</si>
  <si>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</si>
  <si>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</si>
  <si>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</si>
  <si>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</si>
  <si>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</si>
  <si>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</si>
  <si>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</si>
  <si>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</si>
  <si>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</si>
  <si>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</si>
  <si>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</si>
  <si>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</si>
  <si>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</si>
  <si>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</si>
  <si>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</si>
  <si>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</si>
  <si>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</si>
  <si>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</si>
  <si>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</si>
  <si>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</si>
  <si>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</si>
  <si>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</si>
  <si>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</si>
  <si>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</si>
  <si>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</si>
  <si>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</si>
  <si>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</si>
  <si>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</si>
  <si>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</si>
  <si>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</si>
  <si>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</si>
  <si>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</si>
  <si>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</si>
  <si>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</si>
  <si>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</si>
  <si>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</si>
  <si>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</si>
  <si>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</si>
  <si>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</si>
  <si>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</si>
  <si>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</si>
  <si>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</si>
  <si>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</si>
  <si>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</si>
  <si>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</si>
  <si>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</si>
  <si>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</si>
  <si>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</si>
  <si>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</si>
  <si>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</si>
  <si>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</si>
  <si>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</si>
  <si>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</si>
  <si>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</si>
  <si>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</si>
  <si>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</si>
  <si>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</si>
  <si>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</si>
  <si>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</si>
  <si>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</si>
  <si>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</si>
  <si>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</si>
  <si>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</si>
  <si>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</si>
  <si>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</si>
  <si>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</si>
  <si>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</si>
  <si>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</si>
  <si>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</si>
  <si>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</si>
  <si>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</si>
  <si>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</si>
  <si>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</si>
  <si>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</si>
  <si>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</si>
  <si>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</si>
  <si>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</si>
  <si>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</si>
  <si>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</si>
  <si>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</si>
  <si>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</si>
  <si>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</si>
  <si>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</si>
  <si>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</si>
  <si>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</si>
  <si>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</si>
  <si>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</si>
  <si>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</si>
  <si>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</si>
  <si>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</si>
  <si>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</si>
  <si>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</si>
  <si>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</si>
  <si>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</si>
  <si>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</si>
  <si>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</si>
  <si>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</si>
  <si>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</si>
  <si>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</si>
  <si>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</si>
  <si>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</si>
  <si>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</si>
  <si>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</si>
  <si>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</si>
  <si>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</si>
  <si>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</si>
  <si>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</si>
  <si>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</si>
  <si>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</si>
  <si>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</si>
  <si>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</si>
  <si>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</si>
  <si>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</si>
  <si>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</si>
  <si>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</si>
  <si>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</si>
  <si>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</si>
  <si>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</si>
  <si>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</si>
  <si>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</si>
  <si>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</si>
  <si>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</si>
  <si>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</si>
  <si>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</si>
  <si>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</si>
  <si>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</si>
  <si>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</si>
  <si>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</si>
  <si>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</si>
  <si>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</si>
  <si>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</si>
  <si>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</si>
  <si>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</si>
  <si>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</si>
  <si>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</si>
  <si>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</si>
  <si>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</si>
  <si>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</si>
  <si>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</si>
  <si>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</si>
  <si>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</si>
  <si>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</si>
  <si>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</si>
  <si>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</si>
  <si>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</si>
  <si>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</si>
  <si>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</si>
  <si>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</si>
  <si>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</si>
  <si>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</si>
  <si>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</si>
  <si>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</si>
  <si>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</si>
  <si>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</si>
  <si>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</si>
  <si>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</si>
  <si>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</si>
  <si>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</si>
  <si>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</si>
  <si>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</si>
  <si>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</si>
  <si>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</si>
  <si>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</si>
  <si>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</si>
  <si>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</si>
  <si>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</si>
  <si>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</si>
  <si>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</si>
  <si>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</si>
  <si>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</si>
  <si>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</si>
  <si>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</si>
  <si>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</si>
  <si>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</si>
  <si>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</si>
  <si>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</si>
  <si>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</si>
  <si>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</si>
  <si>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</si>
  <si>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</si>
  <si>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</si>
  <si>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</si>
  <si>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</si>
  <si>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</si>
  <si>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</si>
  <si>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</si>
  <si>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</si>
  <si>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</si>
  <si>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</si>
  <si>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</si>
  <si>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</si>
  <si>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</si>
  <si>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</si>
  <si>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</si>
  <si>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</si>
  <si>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</si>
  <si>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</si>
  <si>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</si>
  <si>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</si>
  <si>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</si>
  <si>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</si>
  <si>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</si>
  <si>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</si>
  <si>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</si>
  <si>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</si>
  <si>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</si>
  <si>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</si>
  <si>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</si>
  <si>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</si>
  <si>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</si>
  <si>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</si>
  <si>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</si>
  <si>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</si>
  <si>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</si>
  <si>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</si>
  <si>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</si>
  <si>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</si>
  <si>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</si>
  <si>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</si>
  <si>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</si>
  <si>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</si>
  <si>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</si>
  <si>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</si>
  <si>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</si>
  <si>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</si>
  <si>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</si>
  <si>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</si>
  <si>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</si>
  <si>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</si>
  <si>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</si>
  <si>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</si>
  <si>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</si>
  <si>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</si>
  <si>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</si>
  <si>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</si>
  <si>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</si>
  <si>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</si>
  <si>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</si>
  <si>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</si>
  <si>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</si>
  <si>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</si>
  <si>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</si>
  <si>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</si>
  <si>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</si>
  <si>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</si>
  <si>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</si>
  <si>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</si>
  <si>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</si>
  <si>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</si>
  <si>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</si>
  <si>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</si>
  <si>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</si>
  <si>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</si>
  <si>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</si>
  <si>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</si>
  <si>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</si>
  <si>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</si>
  <si>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</si>
  <si>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</si>
  <si>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</si>
  <si>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</si>
  <si>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</si>
  <si>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</si>
  <si>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</si>
  <si>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</si>
  <si>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</si>
  <si>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</si>
  <si>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</si>
  <si>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</si>
  <si>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</si>
  <si>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</si>
  <si>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</si>
  <si>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</si>
  <si>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</si>
  <si>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</si>
  <si>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</si>
  <si>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</si>
  <si>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</si>
  <si>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</si>
  <si>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</si>
  <si>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</si>
  <si>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</si>
  <si>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</si>
  <si>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</si>
  <si>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</si>
  <si>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</si>
  <si>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</si>
  <si>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</si>
  <si>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</si>
  <si>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</si>
  <si>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</si>
  <si>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</si>
  <si>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</si>
  <si>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</si>
  <si>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</si>
  <si>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</si>
  <si>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</si>
  <si>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</si>
  <si>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</si>
  <si>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</si>
  <si>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</si>
  <si>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</si>
  <si>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</si>
  <si>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</si>
  <si>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</si>
  <si>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</si>
  <si>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</si>
  <si>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</si>
  <si>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</si>
  <si>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</si>
  <si>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</si>
  <si>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</si>
  <si>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</si>
  <si>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</si>
  <si>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</si>
  <si>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</si>
  <si>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</si>
  <si>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</si>
  <si>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</si>
  <si>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</si>
  <si>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</si>
  <si>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</si>
  <si>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</si>
  <si>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</si>
  <si>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</si>
  <si>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</si>
  <si>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</si>
  <si>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</si>
  <si>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</si>
  <si>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</si>
  <si>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</si>
  <si>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</si>
  <si>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</si>
  <si>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</si>
  <si>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</si>
  <si>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</si>
  <si>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</si>
  <si>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</si>
  <si>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</si>
  <si>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</si>
  <si>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</si>
  <si>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</si>
  <si>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</si>
  <si>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</si>
  <si>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</si>
  <si>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</si>
  <si>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</si>
  <si>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</si>
  <si>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</si>
  <si>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</si>
  <si>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</si>
  <si>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</si>
  <si>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</si>
  <si>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</si>
  <si>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</si>
  <si>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</si>
  <si>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</si>
  <si>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</si>
  <si>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</si>
  <si>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</si>
  <si>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</si>
  <si>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</si>
  <si>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</si>
  <si>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</si>
  <si>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</si>
  <si>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</si>
  <si>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</si>
  <si>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</si>
  <si>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</si>
  <si>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</si>
  <si>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</si>
  <si>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</si>
  <si>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</si>
  <si>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</si>
  <si>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</si>
  <si>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</si>
  <si>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</si>
  <si>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</si>
  <si>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</si>
  <si>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</si>
  <si>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</si>
  <si>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</si>
  <si>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</si>
  <si>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</si>
  <si>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</si>
  <si>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</si>
  <si>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</si>
  <si>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</si>
  <si>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</si>
  <si>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</si>
  <si>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</si>
  <si>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</si>
  <si>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</si>
  <si>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</si>
  <si>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</si>
  <si>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</si>
  <si>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</si>
  <si>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</si>
  <si>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</si>
  <si>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</si>
  <si>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</si>
  <si>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</si>
  <si>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</si>
  <si>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</si>
  <si>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</si>
  <si>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</si>
  <si>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</si>
  <si>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</si>
  <si>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</si>
  <si>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</si>
  <si>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</si>
  <si>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</si>
  <si>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</si>
  <si>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</si>
  <si>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</si>
  <si>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</si>
  <si>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</si>
  <si>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</si>
  <si>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</si>
  <si>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</si>
  <si>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</si>
  <si>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</si>
  <si>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</si>
  <si>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</si>
  <si>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</si>
  <si>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</si>
  <si>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</si>
  <si>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</si>
  <si>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</si>
  <si>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</si>
  <si>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</si>
  <si>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</si>
  <si>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</si>
  <si>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</si>
  <si>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</si>
  <si>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</si>
  <si>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</si>
  <si>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</si>
  <si>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</si>
  <si>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</si>
  <si>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</si>
  <si>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</si>
  <si>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</si>
  <si>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</si>
  <si>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</si>
  <si>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</si>
  <si>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</si>
  <si>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</si>
  <si>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</si>
  <si>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</si>
  <si>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</si>
  <si>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</si>
  <si>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</si>
  <si>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</si>
  <si>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</si>
  <si>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</si>
  <si>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</si>
  <si>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</si>
  <si>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</si>
  <si>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</si>
  <si>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</si>
  <si>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</si>
  <si>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</si>
  <si>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</si>
  <si>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</si>
  <si>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</si>
  <si>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</si>
  <si>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</si>
  <si>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</si>
  <si>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</si>
  <si>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</si>
  <si>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</si>
  <si>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</si>
  <si>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</si>
  <si>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</si>
  <si>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</si>
  <si>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</si>
  <si>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</si>
  <si>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</si>
  <si>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</si>
  <si>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</si>
  <si>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</si>
  <si>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</si>
  <si>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</si>
  <si>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</si>
  <si>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</si>
  <si>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</si>
  <si>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</si>
  <si>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</si>
  <si>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</si>
  <si>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</si>
  <si>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</si>
  <si>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</si>
  <si>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</si>
  <si>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</si>
  <si>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</si>
  <si>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</si>
  <si>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</si>
  <si>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</si>
  <si>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</si>
  <si>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</si>
  <si>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</si>
  <si>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</si>
  <si>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</si>
  <si>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</si>
  <si>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</si>
  <si>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</si>
  <si>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</si>
  <si>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</si>
  <si>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</si>
  <si>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</si>
  <si>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</si>
  <si>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</si>
  <si>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</si>
  <si>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</si>
  <si>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</si>
  <si>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</si>
  <si>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</si>
  <si>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</si>
  <si>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</si>
  <si>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</si>
  <si>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</si>
  <si>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</si>
  <si>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</si>
  <si>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</si>
  <si>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</si>
  <si>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</si>
  <si>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</si>
  <si>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</si>
  <si>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</si>
  <si>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</si>
  <si>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</si>
  <si>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</si>
  <si>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</si>
  <si>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</si>
  <si>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</si>
  <si>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</si>
  <si>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</si>
  <si>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</si>
  <si>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</si>
  <si>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</si>
  <si>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</si>
  <si>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</si>
  <si>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</si>
  <si>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</si>
  <si>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</si>
  <si>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</si>
  <si>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</si>
  <si>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</si>
  <si>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</si>
  <si>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</si>
  <si>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</si>
  <si>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</si>
  <si>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</si>
  <si>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</si>
  <si>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</si>
  <si>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</si>
  <si>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</si>
  <si>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</si>
  <si>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</si>
  <si>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</si>
  <si>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</si>
  <si>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</si>
  <si>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</si>
  <si>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</si>
  <si>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</si>
  <si>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</si>
  <si>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</si>
  <si>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</si>
  <si>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</si>
  <si>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</si>
  <si>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</si>
  <si>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</si>
  <si>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</si>
  <si>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</si>
  <si>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</si>
  <si>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</si>
  <si>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</si>
  <si>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</si>
  <si>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</si>
  <si>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</si>
  <si>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</si>
  <si>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</si>
  <si>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</si>
  <si>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</si>
  <si>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</si>
  <si>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</si>
  <si>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</si>
  <si>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</si>
  <si>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</si>
  <si>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</si>
  <si>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</si>
  <si>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</si>
  <si>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</si>
  <si>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</si>
  <si>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</si>
  <si>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</si>
  <si>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</si>
  <si>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</si>
  <si>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</si>
  <si>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</si>
  <si>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</si>
  <si>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</si>
  <si>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</si>
  <si>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</si>
  <si>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</si>
  <si>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</si>
  <si>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</si>
  <si>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</si>
  <si>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</si>
  <si>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</si>
  <si>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</si>
  <si>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</si>
  <si>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</si>
  <si>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</si>
  <si>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</si>
  <si>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</si>
  <si>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</si>
  <si>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</si>
  <si>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</si>
  <si>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</si>
  <si>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</si>
  <si>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</si>
  <si>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</si>
  <si>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</si>
  <si>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</si>
  <si>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</si>
  <si>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</si>
  <si>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</si>
  <si>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</si>
  <si>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</si>
  <si>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</si>
  <si>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</si>
  <si>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</si>
  <si>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</si>
  <si>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</si>
  <si>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</si>
  <si>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</si>
  <si>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</si>
  <si>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</si>
  <si>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</si>
  <si>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</si>
  <si>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</si>
  <si>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</si>
  <si>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</si>
  <si>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</si>
  <si>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</si>
  <si>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</si>
  <si>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</si>
  <si>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</si>
  <si>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</si>
  <si>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</si>
  <si>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</si>
  <si>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</si>
  <si>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</si>
  <si>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</si>
  <si>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</si>
  <si>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</si>
  <si>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</si>
  <si>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</si>
  <si>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</si>
  <si>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</si>
  <si>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</si>
  <si>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</si>
  <si>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</si>
  <si>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</si>
  <si>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</si>
  <si>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</si>
  <si>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</si>
  <si>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</si>
  <si>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</si>
  <si>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</si>
  <si>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</si>
  <si>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</si>
  <si>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</si>
  <si>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</si>
  <si>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</si>
  <si>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</si>
  <si>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</si>
  <si>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</si>
  <si>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</si>
  <si>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</si>
  <si>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</si>
  <si>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</si>
  <si>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</si>
  <si>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</si>
  <si>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</si>
  <si>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</si>
  <si>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</si>
  <si>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</si>
  <si>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</si>
  <si>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</si>
  <si>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</si>
  <si>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</si>
  <si>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</si>
  <si>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</si>
  <si>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</si>
  <si>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</si>
  <si>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</si>
  <si>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</si>
  <si>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</si>
  <si>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</si>
  <si>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</si>
  <si>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</si>
  <si>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</si>
  <si>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</si>
  <si>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</si>
  <si>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</si>
  <si>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</si>
  <si>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</si>
  <si>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</si>
  <si>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</si>
  <si>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</si>
  <si>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</si>
  <si>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</si>
  <si>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</si>
  <si>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</si>
  <si>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</si>
  <si>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</si>
  <si>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</si>
  <si>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</si>
  <si>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</si>
  <si>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</si>
  <si>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</si>
  <si>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</si>
  <si>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</si>
  <si>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</si>
  <si>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</si>
  <si>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</si>
  <si>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</si>
  <si>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</si>
  <si>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</si>
  <si>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</si>
  <si>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</si>
  <si>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</si>
  <si>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</si>
  <si>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</si>
  <si>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</si>
  <si>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</si>
  <si>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</si>
  <si>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</si>
  <si>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</si>
  <si>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</si>
  <si>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</si>
  <si>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</si>
  <si>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</si>
  <si>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</si>
  <si>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</si>
  <si>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</si>
  <si>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</si>
  <si>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</si>
  <si>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</si>
  <si>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</si>
  <si>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</si>
  <si>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</si>
  <si>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</si>
  <si>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</si>
  <si>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</si>
  <si>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</si>
  <si>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</si>
  <si>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</si>
  <si>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</si>
  <si>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</si>
  <si>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</si>
  <si>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</si>
  <si>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</si>
  <si>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</si>
  <si>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</si>
  <si>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</si>
  <si>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</si>
  <si>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</si>
  <si>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</si>
  <si>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</si>
  <si>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</si>
  <si>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</si>
  <si>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</si>
  <si>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</si>
  <si>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</si>
  <si>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</si>
  <si>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</si>
  <si>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</si>
  <si>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</si>
  <si>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</si>
  <si>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</si>
  <si>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</si>
  <si>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</si>
  <si>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</si>
  <si>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</si>
  <si>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</si>
  <si>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</si>
  <si>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</si>
  <si>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</si>
  <si>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</si>
  <si>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</si>
  <si>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</si>
  <si>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</si>
  <si>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</si>
  <si>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</si>
  <si>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</si>
  <si>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</si>
  <si>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</si>
  <si>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</si>
  <si>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</si>
  <si>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</si>
  <si>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</si>
  <si>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</si>
  <si>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</si>
  <si>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</si>
  <si>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</si>
  <si>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</si>
  <si>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</si>
  <si>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</si>
  <si>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</si>
  <si>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</si>
  <si>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</si>
  <si>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</si>
  <si>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</si>
  <si>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</si>
  <si>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</si>
  <si>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</si>
  <si>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</si>
  <si>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</si>
  <si>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</si>
  <si>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</si>
  <si>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</si>
  <si>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</si>
  <si>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</si>
  <si>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</si>
  <si>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</si>
  <si>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</si>
  <si>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</si>
  <si>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</si>
  <si>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</si>
  <si>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</si>
  <si>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</si>
  <si>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</si>
  <si>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</si>
  <si>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</si>
  <si>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</si>
  <si>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</si>
  <si>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</si>
  <si>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</si>
  <si>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</si>
  <si>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</si>
  <si>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</si>
  <si>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</si>
  <si>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</si>
  <si>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</si>
  <si>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</si>
  <si>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</si>
  <si>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</si>
  <si>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</si>
  <si>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</si>
  <si>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</si>
  <si>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</si>
  <si>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</si>
  <si>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</si>
  <si>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</si>
  <si>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</si>
  <si>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</si>
  <si>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</si>
  <si>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</si>
  <si>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</si>
  <si>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</si>
  <si>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</si>
  <si>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</si>
  <si>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</si>
  <si>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</si>
  <si>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</si>
  <si>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</si>
  <si>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</si>
  <si>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</si>
  <si>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</si>
  <si>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</si>
  <si>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</si>
  <si>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</si>
  <si>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</si>
  <si>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</si>
  <si>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</si>
  <si>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</si>
  <si>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</si>
  <si>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</si>
  <si>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</si>
  <si>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</si>
  <si>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</si>
  <si>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</si>
  <si>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</si>
  <si>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</si>
  <si>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</si>
  <si>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</si>
  <si>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</si>
  <si>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</si>
  <si>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</si>
  <si>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</si>
  <si>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</si>
  <si>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</si>
  <si>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</si>
  <si>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</si>
  <si>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</si>
  <si>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</si>
  <si>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</si>
  <si>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</si>
  <si>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</si>
  <si>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</si>
  <si>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</si>
  <si>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</si>
  <si>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</si>
  <si>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</si>
  <si>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</si>
  <si>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</si>
  <si>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</si>
  <si>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</si>
  <si>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</si>
  <si>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</si>
  <si>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</si>
  <si>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</si>
  <si>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</si>
  <si>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</si>
  <si>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</si>
  <si>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</si>
  <si>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</si>
  <si>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</si>
  <si>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</si>
  <si>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</si>
  <si>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</si>
  <si>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</si>
  <si>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</si>
  <si>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</si>
  <si>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</si>
  <si>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</si>
  <si>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</si>
  <si>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</si>
  <si>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</si>
  <si>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</si>
  <si>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</si>
  <si>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</si>
  <si>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</si>
  <si>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</si>
  <si>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</si>
  <si>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</si>
  <si>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</si>
  <si>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</si>
  <si>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</si>
  <si>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</si>
  <si>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</si>
  <si>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</si>
  <si>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</si>
  <si>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</si>
  <si>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</si>
  <si>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</si>
  <si>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</si>
  <si>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</si>
  <si>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</si>
  <si>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</si>
  <si>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</si>
  <si>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</si>
  <si>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</si>
  <si>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</si>
  <si>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</si>
  <si>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</si>
  <si>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</si>
  <si>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</si>
  <si>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</si>
  <si>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</si>
  <si>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</si>
  <si>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</si>
  <si>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</si>
  <si>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</si>
  <si>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</si>
  <si>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</si>
  <si>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</si>
  <si>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</si>
  <si>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</si>
  <si>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</si>
  <si>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</si>
  <si>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</si>
  <si>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</si>
  <si>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</si>
  <si>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</si>
  <si>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</si>
  <si>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</si>
  <si>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</si>
  <si>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</si>
  <si>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</si>
  <si>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</si>
  <si>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</si>
  <si>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</si>
  <si>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</si>
  <si>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</si>
  <si>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</si>
  <si>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</si>
  <si>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</si>
  <si>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</si>
  <si>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</si>
  <si>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</si>
  <si>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</si>
  <si>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</si>
  <si>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</si>
  <si>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</si>
  <si>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</si>
  <si>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</si>
  <si>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</si>
  <si>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</si>
  <si>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</si>
  <si>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</si>
  <si>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</si>
  <si>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</si>
  <si>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</si>
  <si>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</si>
  <si>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</si>
  <si>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</si>
  <si>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</si>
  <si>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</si>
  <si>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</si>
  <si>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</si>
  <si>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</si>
  <si>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</si>
  <si>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</si>
  <si>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</si>
  <si>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</si>
  <si>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</si>
  <si>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</si>
  <si>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</si>
  <si>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</si>
  <si>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</si>
  <si>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</si>
  <si>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</si>
  <si>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</si>
  <si>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</si>
  <si>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</si>
  <si>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</si>
  <si>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</si>
  <si>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</si>
  <si>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</si>
  <si>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</si>
  <si>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</si>
  <si>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</si>
  <si>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</si>
  <si>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</si>
  <si>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</si>
  <si>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</si>
  <si>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</si>
  <si>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</si>
  <si>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</si>
  <si>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</si>
  <si>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</si>
  <si>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</si>
  <si>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</si>
  <si>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</si>
  <si>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</si>
  <si>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</si>
  <si>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</si>
  <si>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</si>
  <si>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</si>
  <si>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</si>
  <si>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</si>
  <si>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</si>
  <si>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</si>
  <si>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</si>
  <si>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</si>
  <si>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</si>
  <si>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</si>
  <si>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</si>
  <si>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</si>
  <si>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</si>
  <si>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</si>
  <si>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</si>
  <si>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</si>
  <si>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</si>
  <si>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</si>
  <si>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</si>
  <si>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</si>
  <si>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</si>
  <si>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</si>
  <si>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</si>
  <si>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</si>
  <si>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</si>
  <si>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</si>
  <si>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</si>
  <si>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</si>
  <si>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</si>
  <si>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</si>
  <si>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</si>
  <si>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</si>
  <si>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</si>
  <si>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</si>
  <si>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</si>
  <si>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</si>
  <si>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</si>
  <si>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</si>
  <si>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</si>
  <si>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</si>
  <si>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</si>
  <si>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</si>
  <si>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</si>
  <si>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</si>
  <si>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</si>
  <si>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</si>
  <si>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</si>
  <si>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</si>
  <si>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</si>
  <si>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</si>
  <si>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</si>
  <si>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</si>
  <si>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</si>
  <si>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</si>
  <si>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</si>
  <si>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</si>
  <si>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</si>
  <si>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</si>
  <si>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</si>
  <si>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</si>
  <si>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</si>
  <si>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</si>
  <si>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</si>
  <si>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</si>
  <si>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</si>
  <si>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</si>
  <si>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</si>
  <si>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</si>
  <si>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</si>
  <si>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</si>
  <si>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</si>
  <si>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</si>
  <si>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</si>
  <si>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</si>
  <si>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</si>
  <si>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</si>
  <si>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</si>
  <si>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</si>
  <si>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</si>
  <si>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</si>
  <si>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</si>
  <si>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</si>
  <si>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</si>
  <si>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</si>
  <si>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</si>
  <si>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</si>
  <si>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</si>
  <si>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</si>
  <si>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</si>
  <si>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</si>
  <si>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</si>
  <si>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</si>
  <si>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</si>
  <si>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</si>
  <si>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</si>
  <si>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</si>
  <si>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</si>
  <si>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</si>
  <si>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</si>
  <si>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</si>
  <si>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</si>
  <si>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</si>
  <si>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</si>
  <si>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</si>
  <si>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</si>
  <si>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</si>
  <si>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</si>
  <si>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</si>
  <si>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</si>
  <si>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</si>
  <si>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</si>
  <si>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</si>
  <si>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</si>
  <si>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</si>
  <si>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</si>
  <si>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</si>
  <si>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</si>
  <si>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</si>
  <si>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</si>
  <si>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</si>
  <si>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</si>
  <si>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</si>
  <si>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</si>
  <si>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</si>
  <si>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</si>
  <si>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</si>
  <si>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</si>
  <si>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</si>
  <si>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</si>
  <si>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</si>
  <si>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</si>
  <si>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</si>
  <si>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</si>
  <si>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</si>
  <si>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</si>
  <si>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</si>
  <si>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</si>
  <si>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</si>
  <si>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</si>
  <si>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</si>
  <si>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</si>
  <si>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</si>
  <si>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</si>
  <si>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</si>
  <si>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</si>
  <si>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</si>
  <si>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</si>
  <si>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</si>
  <si>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</si>
  <si>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</si>
  <si>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</si>
  <si>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</si>
  <si>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</si>
  <si>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</si>
  <si>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</si>
  <si>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</si>
  <si>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</si>
  <si>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</si>
  <si>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</si>
  <si>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</si>
  <si>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</si>
  <si>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</si>
  <si>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</si>
  <si>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</si>
  <si>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</si>
  <si>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</si>
  <si>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</si>
  <si>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</si>
  <si>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</si>
  <si>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</si>
  <si>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</si>
  <si>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</si>
  <si>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</si>
  <si>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</si>
  <si>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</si>
  <si>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</si>
  <si>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</si>
  <si>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</si>
  <si>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</si>
  <si>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</si>
  <si>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</si>
  <si>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</si>
  <si>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</si>
  <si>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</si>
  <si>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</si>
  <si>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</si>
  <si>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</si>
  <si>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</si>
  <si>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</si>
  <si>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</si>
  <si>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</si>
  <si>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</si>
  <si>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</si>
  <si>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</si>
  <si>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</si>
  <si>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</si>
  <si>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</si>
  <si>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</si>
  <si>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</si>
  <si>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</si>
  <si>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</si>
  <si>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</si>
  <si>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</si>
  <si>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</si>
  <si>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</si>
  <si>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</si>
  <si>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</si>
  <si>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</si>
  <si>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</si>
  <si>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</si>
  <si>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</si>
  <si>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</si>
  <si>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</si>
  <si>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</si>
  <si>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</si>
  <si>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</si>
  <si>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</si>
  <si>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</si>
  <si>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</si>
  <si>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</si>
  <si>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</si>
  <si>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</si>
  <si>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</si>
  <si>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</si>
  <si>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</si>
  <si>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</si>
  <si>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</si>
  <si>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</si>
  <si>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</si>
  <si>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</si>
  <si>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</si>
  <si>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</si>
  <si>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</si>
  <si>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</si>
  <si>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</si>
  <si>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</si>
  <si>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</si>
  <si>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</si>
  <si>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</si>
  <si>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</si>
  <si>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</si>
  <si>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</si>
  <si>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</si>
  <si>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</si>
  <si>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</si>
  <si>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</si>
  <si>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</si>
  <si>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</si>
  <si>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</si>
  <si>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</si>
  <si>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</si>
  <si>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</si>
  <si>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</si>
  <si>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</si>
  <si>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</si>
  <si>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</si>
  <si>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</si>
  <si>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</si>
  <si>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</si>
  <si>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</si>
  <si>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</si>
  <si>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</si>
  <si>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</si>
  <si>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</si>
  <si>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</si>
  <si>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</si>
  <si>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</si>
  <si>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</si>
  <si>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</si>
  <si>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</si>
  <si>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</si>
  <si>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</si>
  <si>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</si>
  <si>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</si>
  <si>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</si>
  <si>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</si>
  <si>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</si>
  <si>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</si>
  <si>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</si>
  <si>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</si>
  <si>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</si>
  <si>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</si>
  <si>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</si>
  <si>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</si>
  <si>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</si>
  <si>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</si>
  <si>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</si>
  <si>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</si>
  <si>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</si>
  <si>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</si>
  <si>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</si>
  <si>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</si>
  <si>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</si>
  <si>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</si>
  <si>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</si>
  <si>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</si>
  <si>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</si>
  <si>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</si>
  <si>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</si>
  <si>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</si>
  <si>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</si>
  <si>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</si>
  <si>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</si>
  <si>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</si>
  <si>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</si>
  <si>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</si>
  <si>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</si>
  <si>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</si>
  <si>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</si>
  <si>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</si>
  <si>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</si>
  <si>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</si>
  <si>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</si>
  <si>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</si>
  <si>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</si>
  <si>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</si>
  <si>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</si>
  <si>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</si>
  <si>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</si>
  <si>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</si>
  <si>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</si>
  <si>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</si>
  <si>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</si>
  <si>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</si>
  <si>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</si>
  <si>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</si>
  <si>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</si>
  <si>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</si>
  <si>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</si>
  <si>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</si>
  <si>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</si>
  <si>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</si>
  <si>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</si>
  <si>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</si>
  <si>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</si>
  <si>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</si>
  <si>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</si>
  <si>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</si>
  <si>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</si>
  <si>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</si>
  <si>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</si>
  <si>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</si>
  <si>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</si>
  <si>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</si>
  <si>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</si>
  <si>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</si>
  <si>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</si>
  <si>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</si>
  <si>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</si>
  <si>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</si>
  <si>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</si>
  <si>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</si>
  <si>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</si>
  <si>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</si>
  <si>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</si>
  <si>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</si>
  <si>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</si>
  <si>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</si>
  <si>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</si>
  <si>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</si>
  <si>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</si>
  <si>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</si>
  <si>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</si>
  <si>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</si>
  <si>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</si>
  <si>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</si>
  <si>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</si>
  <si>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</si>
  <si>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</si>
  <si>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</si>
  <si>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</si>
  <si>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</si>
  <si>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</si>
  <si>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</si>
  <si>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</si>
  <si>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</si>
  <si>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</si>
  <si>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</si>
  <si>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</si>
  <si>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</si>
  <si>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</si>
  <si>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</si>
  <si>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</si>
  <si>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</si>
  <si>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</si>
  <si>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</si>
  <si>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</si>
  <si>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</si>
  <si>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</si>
  <si>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</si>
  <si>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</si>
  <si>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</si>
  <si>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</si>
  <si>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</si>
  <si>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</si>
  <si>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</si>
  <si>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</si>
  <si>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</si>
  <si>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</si>
  <si>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</si>
  <si>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</si>
  <si>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</si>
  <si>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</si>
  <si>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</si>
  <si>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</si>
  <si>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</si>
  <si>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</si>
  <si>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</si>
  <si>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</si>
  <si>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</si>
  <si>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</si>
  <si>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</si>
  <si>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</si>
  <si>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</si>
  <si>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</si>
  <si>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</si>
  <si>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</si>
  <si>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</si>
  <si>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</si>
  <si>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</si>
  <si>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</si>
  <si>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</si>
  <si>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</si>
  <si>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</si>
  <si>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</si>
  <si>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</si>
  <si>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</si>
  <si>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</si>
  <si>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</si>
  <si>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</si>
  <si>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</si>
  <si>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</si>
  <si>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</si>
  <si>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</si>
  <si>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</si>
  <si>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</si>
  <si>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</si>
  <si>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</si>
  <si>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</si>
  <si>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</si>
  <si>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</si>
  <si>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</si>
  <si>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</si>
  <si>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</si>
  <si>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</si>
  <si>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</si>
  <si>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</si>
  <si>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</si>
  <si>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</si>
  <si>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</si>
  <si>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</si>
  <si>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</si>
  <si>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</si>
  <si>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</si>
  <si>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</si>
  <si>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</si>
  <si>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</si>
  <si>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</si>
  <si>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</si>
  <si>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</si>
  <si>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</si>
  <si>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</si>
  <si>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</si>
  <si>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</si>
  <si>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</si>
  <si>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</si>
  <si>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</si>
  <si>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</si>
  <si>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</si>
  <si>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</si>
  <si>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</si>
  <si>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</si>
  <si>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</si>
  <si>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</si>
  <si>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</si>
  <si>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</si>
  <si>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</si>
  <si>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</si>
  <si>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</si>
  <si>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</si>
  <si>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</si>
  <si>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</si>
  <si>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</si>
  <si>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</si>
  <si>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</si>
  <si>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</si>
  <si>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</si>
  <si>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</si>
  <si>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</si>
  <si>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</si>
  <si>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</si>
  <si>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</si>
  <si>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</si>
  <si>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</si>
  <si>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</si>
  <si>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</si>
  <si>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</si>
  <si>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</si>
  <si>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</si>
  <si>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</si>
  <si>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</si>
  <si>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</si>
  <si>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</si>
  <si>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</si>
  <si>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</si>
  <si>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</si>
  <si>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</si>
  <si>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</si>
  <si>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</si>
  <si>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</si>
  <si>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</si>
  <si>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</si>
  <si>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</si>
  <si>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</si>
  <si>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</si>
  <si>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</si>
  <si>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</si>
  <si>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</si>
  <si>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</si>
  <si>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</si>
  <si>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</si>
  <si>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</si>
  <si>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</si>
  <si>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</si>
  <si>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</si>
  <si>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</si>
  <si>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</si>
  <si>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</si>
  <si>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</si>
  <si>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</si>
  <si>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</si>
  <si>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</si>
  <si>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</si>
  <si>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</si>
  <si>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</si>
  <si>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</si>
  <si>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</si>
  <si>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</si>
  <si>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</si>
  <si>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</si>
  <si>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</si>
  <si>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</si>
  <si>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</si>
  <si>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</si>
  <si>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</si>
  <si>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</si>
  <si>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</si>
  <si>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</si>
  <si>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</si>
  <si>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</si>
  <si>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</si>
  <si>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</si>
  <si>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</si>
  <si>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</si>
  <si>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</si>
  <si>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</si>
  <si>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</si>
  <si>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</si>
  <si>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</si>
  <si>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</si>
  <si>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</si>
  <si>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</si>
  <si>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</si>
  <si>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</si>
  <si>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</si>
  <si>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</si>
  <si>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</si>
  <si>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</si>
  <si>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</si>
  <si>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</si>
  <si>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</si>
  <si>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</si>
  <si>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</si>
  <si>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</si>
  <si>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</si>
  <si>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</si>
  <si>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</si>
  <si>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</si>
  <si>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</si>
  <si>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</si>
  <si>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</si>
  <si>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</si>
  <si>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</si>
  <si>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</si>
  <si>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</si>
  <si>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</si>
  <si>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</si>
  <si>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</si>
  <si>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</si>
  <si>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</si>
  <si>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</si>
  <si>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</si>
  <si>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</si>
  <si>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</si>
  <si>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</si>
  <si>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</si>
  <si>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</si>
  <si>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</si>
  <si>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</si>
  <si>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</si>
  <si>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</si>
  <si>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</si>
  <si>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</si>
  <si>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</si>
  <si>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</si>
  <si>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</si>
  <si>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</si>
  <si>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</si>
  <si>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</si>
  <si>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</si>
  <si>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</si>
  <si>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</si>
  <si>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</si>
  <si>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</si>
  <si>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</si>
  <si>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</si>
  <si>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</si>
  <si>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</si>
  <si>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</si>
  <si>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</si>
  <si>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</si>
  <si>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</si>
  <si>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</si>
  <si>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</si>
  <si>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</si>
  <si>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</si>
  <si>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</si>
  <si>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</si>
  <si>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</si>
  <si>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</si>
  <si>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</si>
  <si>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</si>
  <si>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</si>
  <si>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</si>
  <si>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</si>
  <si>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</si>
  <si>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</si>
  <si>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</si>
  <si>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</si>
  <si>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</si>
  <si>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</si>
  <si>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</si>
  <si>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</si>
  <si>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</si>
  <si>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</si>
  <si>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</si>
  <si>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</si>
  <si>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</si>
  <si>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</si>
  <si>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</si>
  <si>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</si>
  <si>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</si>
  <si>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</si>
  <si>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</si>
  <si>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</si>
  <si>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</si>
  <si>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</si>
  <si>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</si>
  <si>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</si>
  <si>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</si>
  <si>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</si>
  <si>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</si>
  <si>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</si>
  <si>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</si>
  <si>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</si>
  <si>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</si>
  <si>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</si>
  <si>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</si>
  <si>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</si>
  <si>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</si>
  <si>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</si>
  <si>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</si>
  <si>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</si>
  <si>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</si>
  <si>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</si>
  <si>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</si>
  <si>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</si>
  <si>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</si>
  <si>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</si>
  <si>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</si>
  <si>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</si>
  <si>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</si>
  <si>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</si>
  <si>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</si>
  <si>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</si>
  <si>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</si>
  <si>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</si>
  <si>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</si>
  <si>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</si>
  <si>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</si>
  <si>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</si>
  <si>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</si>
  <si>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</si>
  <si>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</si>
  <si>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</si>
  <si>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</si>
  <si>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</si>
  <si>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</si>
  <si>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</si>
  <si>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</si>
  <si>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</si>
  <si>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</si>
  <si>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</si>
  <si>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</si>
  <si>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</si>
  <si>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</si>
  <si>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</si>
  <si>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</si>
  <si>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</si>
  <si>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</si>
  <si>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</si>
  <si>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</si>
  <si>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</si>
  <si>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</si>
  <si>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</si>
  <si>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</si>
  <si>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</si>
  <si>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</si>
  <si>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</si>
  <si>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</si>
  <si>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</si>
  <si>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</si>
  <si>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</si>
  <si>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</si>
  <si>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</si>
  <si>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</si>
  <si>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</si>
  <si>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</si>
  <si>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</si>
  <si>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</si>
  <si>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</si>
  <si>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</si>
  <si>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</si>
  <si>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</si>
  <si>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</si>
  <si>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</si>
  <si>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</si>
  <si>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</si>
  <si>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</si>
  <si>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</si>
  <si>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</si>
  <si>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</si>
  <si>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</si>
  <si>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</si>
  <si>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</si>
  <si>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</si>
  <si>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</si>
  <si>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</si>
  <si>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</si>
  <si>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</si>
  <si>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</si>
  <si>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</si>
  <si>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</si>
  <si>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</si>
  <si>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</si>
  <si>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</si>
  <si>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</si>
  <si>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</si>
  <si>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</si>
  <si>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</si>
  <si>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</si>
  <si>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</si>
  <si>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</si>
  <si>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</si>
  <si>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</si>
  <si>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</si>
  <si>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</si>
  <si>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</si>
  <si>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</si>
  <si>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</si>
  <si>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</si>
  <si>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</si>
  <si>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</si>
  <si>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</si>
  <si>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</si>
  <si>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</si>
  <si>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</si>
  <si>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</si>
  <si>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</si>
  <si>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</si>
  <si>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</si>
  <si>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</si>
  <si>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</si>
  <si>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</si>
  <si>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</si>
  <si>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</si>
  <si>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</si>
  <si>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</si>
  <si>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</si>
  <si>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</si>
  <si>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</si>
  <si>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</si>
  <si>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</si>
  <si>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</si>
  <si>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</si>
  <si>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</si>
  <si>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</si>
  <si>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</si>
  <si>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</si>
  <si>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</si>
  <si>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</si>
  <si>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</si>
  <si>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</si>
  <si>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</si>
  <si>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</si>
  <si>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</si>
  <si>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</si>
  <si>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</si>
  <si>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</si>
  <si>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</si>
  <si>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</si>
  <si>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</si>
  <si>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</si>
  <si>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</si>
  <si>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</si>
  <si>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</si>
  <si>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</si>
  <si>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</si>
  <si>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</si>
  <si>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</si>
  <si>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</si>
  <si>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</si>
  <si>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</si>
  <si>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</si>
  <si>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</si>
  <si>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</si>
  <si>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</si>
  <si>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</si>
  <si>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</si>
  <si>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</si>
  <si>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</si>
  <si>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</si>
  <si>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</si>
  <si>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</si>
  <si>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</si>
  <si>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</si>
  <si>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</si>
  <si>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</si>
  <si>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</si>
  <si>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</si>
  <si>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</si>
  <si>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</si>
  <si>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</si>
  <si>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</si>
  <si>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</si>
  <si>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</si>
  <si>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</si>
  <si>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</si>
  <si>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</si>
  <si>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</si>
  <si>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</si>
  <si>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</si>
  <si>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</si>
  <si>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</si>
  <si>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</si>
  <si>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</si>
  <si>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</si>
  <si>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</si>
  <si>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</si>
  <si>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</si>
  <si>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</si>
  <si>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</si>
  <si>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</si>
  <si>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</si>
  <si>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</si>
  <si>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</si>
  <si>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</si>
  <si>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</si>
  <si>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</si>
  <si>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</si>
  <si>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</si>
  <si>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</si>
  <si>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</si>
  <si>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</si>
  <si>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</si>
  <si>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</si>
  <si>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</si>
  <si>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</si>
  <si>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</si>
  <si>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</si>
  <si>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</si>
  <si>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</si>
  <si>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</si>
  <si>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</si>
  <si>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</si>
  <si>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</si>
  <si>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</si>
  <si>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</si>
  <si>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</si>
  <si>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</si>
  <si>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</si>
  <si>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</si>
  <si>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</si>
  <si>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</si>
  <si>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</si>
  <si>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</si>
  <si>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</si>
  <si>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</si>
  <si>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</si>
  <si>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</si>
  <si>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</si>
  <si>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</si>
  <si>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</si>
  <si>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</si>
  <si>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</si>
  <si>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</si>
  <si>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</si>
  <si>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</si>
  <si>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</si>
  <si>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</si>
  <si>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</si>
  <si>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</si>
  <si>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</si>
  <si>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</si>
  <si>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</si>
  <si>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</si>
  <si>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</si>
  <si>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</si>
  <si>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</si>
  <si>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</si>
  <si>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</si>
  <si>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</si>
  <si>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</si>
  <si>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</si>
  <si>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</si>
  <si>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</si>
  <si>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</si>
  <si>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</si>
  <si>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</si>
  <si>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</si>
  <si>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</si>
  <si>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</si>
  <si>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</si>
  <si>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</si>
  <si>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</si>
  <si>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</si>
  <si>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</si>
  <si>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</si>
  <si>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</si>
  <si>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</si>
  <si>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</si>
  <si>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</si>
  <si>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</si>
  <si>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</si>
  <si>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</si>
  <si>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</si>
  <si>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</si>
  <si>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</si>
  <si>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</si>
  <si>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</si>
  <si>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</si>
  <si>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</si>
  <si>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</si>
  <si>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</si>
  <si>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</si>
  <si>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</si>
  <si>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</si>
  <si>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</si>
  <si>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</si>
  <si>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</si>
  <si>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</si>
  <si>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</si>
  <si>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</si>
  <si>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</si>
  <si>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</si>
  <si>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</si>
  <si>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</si>
  <si>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</si>
  <si>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</si>
  <si>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</si>
  <si>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</si>
  <si>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</si>
  <si>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</si>
  <si>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</si>
  <si>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</si>
  <si>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</si>
  <si>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</si>
  <si>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</si>
  <si>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</si>
  <si>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</si>
  <si>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</si>
  <si>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</si>
  <si>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</si>
  <si>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</si>
  <si>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</si>
  <si>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</si>
  <si>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</si>
  <si>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</si>
  <si>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</si>
  <si>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</si>
  <si>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</si>
  <si>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</si>
  <si>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</si>
  <si>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</si>
  <si>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</si>
  <si>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</si>
  <si>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</si>
  <si>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</si>
  <si>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</si>
  <si>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</si>
  <si>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</si>
  <si>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</si>
  <si>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</si>
  <si>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</si>
  <si>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</si>
  <si>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</si>
  <si>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</si>
  <si>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</si>
  <si>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</si>
  <si>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</si>
  <si>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</si>
  <si>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</si>
  <si>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</si>
  <si>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</si>
  <si>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</si>
  <si>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</si>
  <si>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</si>
  <si>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</si>
  <si>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</si>
  <si>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</si>
  <si>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</si>
  <si>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</si>
  <si>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</si>
  <si>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</si>
  <si>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</si>
  <si>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</si>
  <si>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</si>
  <si>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</si>
  <si>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</si>
  <si>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</si>
  <si>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</si>
  <si>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</si>
  <si>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</si>
  <si>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</si>
  <si>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</si>
  <si>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</si>
  <si>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</si>
  <si>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</si>
  <si>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</si>
  <si>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</si>
  <si>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</si>
  <si>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</si>
  <si>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</si>
  <si>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</si>
  <si>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</si>
  <si>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</si>
  <si>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</si>
  <si>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</si>
  <si>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</si>
  <si>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</si>
  <si>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</si>
  <si>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</si>
  <si>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</si>
  <si>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</si>
  <si>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</si>
  <si>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</si>
  <si>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</si>
  <si>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</si>
  <si>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</si>
  <si>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</si>
  <si>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</si>
  <si>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</si>
  <si>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</si>
  <si>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</si>
  <si>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</si>
  <si>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</si>
  <si>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</si>
  <si>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</si>
  <si>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</si>
  <si>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</si>
  <si>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</si>
  <si>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</si>
  <si>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</si>
  <si>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</si>
  <si>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</si>
  <si>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</si>
  <si>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</si>
  <si>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</si>
  <si>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</si>
  <si>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</si>
  <si>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</si>
  <si>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</si>
  <si>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</si>
  <si>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</si>
  <si>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</si>
  <si>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</si>
  <si>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</si>
  <si>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</si>
  <si>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</si>
  <si>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</si>
  <si>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</si>
  <si>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</si>
  <si>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</si>
  <si>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</si>
  <si>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</si>
  <si>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</si>
  <si>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</si>
  <si>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</si>
  <si>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</si>
  <si>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</si>
  <si>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</si>
  <si>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</si>
  <si>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</si>
  <si>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</si>
  <si>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</si>
  <si>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</si>
  <si>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</si>
  <si>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</si>
  <si>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</si>
  <si>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</si>
  <si>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</si>
  <si>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</si>
  <si>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</si>
  <si>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</si>
  <si>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</si>
  <si>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</si>
  <si>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</si>
  <si>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</si>
  <si>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</si>
  <si>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</si>
  <si>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</si>
  <si>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</si>
  <si>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</si>
  <si>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</si>
  <si>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</si>
  <si>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</si>
  <si>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</si>
  <si>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</si>
  <si>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</si>
  <si>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</si>
  <si>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</si>
  <si>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</si>
  <si>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</si>
  <si>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</si>
  <si>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</si>
  <si>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</si>
  <si>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</si>
  <si>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</si>
  <si>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</si>
  <si>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</si>
  <si>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</si>
  <si>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</si>
  <si>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</si>
  <si>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</si>
  <si>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</si>
  <si>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</si>
  <si>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</si>
  <si>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</si>
  <si>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</si>
  <si>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</si>
  <si>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</si>
  <si>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</si>
  <si>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</si>
  <si>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</si>
  <si>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</si>
  <si>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</si>
  <si>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</si>
  <si>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</si>
  <si>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</si>
  <si>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</si>
  <si>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</si>
  <si>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</si>
  <si>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</si>
  <si>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</si>
  <si>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</si>
  <si>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</si>
  <si>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</si>
  <si>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</si>
  <si>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</si>
  <si>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</si>
  <si>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</si>
  <si>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</si>
  <si>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</si>
  <si>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</si>
  <si>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</si>
  <si>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</si>
  <si>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</si>
  <si>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</si>
  <si>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</si>
  <si>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</si>
  <si>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</si>
  <si>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</si>
  <si>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</si>
  <si>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</si>
  <si>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</si>
  <si>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</si>
  <si>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</si>
  <si>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</si>
  <si>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</si>
  <si>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</si>
  <si>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</si>
  <si>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</si>
  <si>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</si>
  <si>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</si>
  <si>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</si>
  <si>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</si>
  <si>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</si>
  <si>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</si>
  <si>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</si>
  <si>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</si>
  <si>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</si>
  <si>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</si>
  <si>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</si>
  <si>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</si>
  <si>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</si>
  <si>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</si>
  <si>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</si>
  <si>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</si>
  <si>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</si>
  <si>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</si>
  <si>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</si>
  <si>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</si>
  <si>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</si>
  <si>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</si>
  <si>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</si>
  <si>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</si>
  <si>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</si>
  <si>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</si>
  <si>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</si>
  <si>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</si>
  <si>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</si>
  <si>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</si>
  <si>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</si>
  <si>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</si>
  <si>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</si>
  <si>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</si>
  <si>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</si>
  <si>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</si>
  <si>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</si>
  <si>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</si>
  <si>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</si>
  <si>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</si>
  <si>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</si>
  <si>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</si>
  <si>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</si>
  <si>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</si>
  <si>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</si>
  <si>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</si>
  <si>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</si>
  <si>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</si>
  <si>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</si>
  <si>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</si>
  <si>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</si>
  <si>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</si>
  <si>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</si>
  <si>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</si>
  <si>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</si>
  <si>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</si>
  <si>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</si>
  <si>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</si>
  <si>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</si>
  <si>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</si>
  <si>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</si>
  <si>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</si>
  <si>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</si>
  <si>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</si>
  <si>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</si>
  <si>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</si>
  <si>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</si>
  <si>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</si>
  <si>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</si>
  <si>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</si>
  <si>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</si>
  <si>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</si>
  <si>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</si>
  <si>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</si>
  <si>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</si>
  <si>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</si>
  <si>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</si>
  <si>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</si>
  <si>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</si>
  <si>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</si>
  <si>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</si>
  <si>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</si>
  <si>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</si>
  <si>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</si>
  <si>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</si>
  <si>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</si>
  <si>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</si>
  <si>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</si>
  <si>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</si>
  <si>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</si>
  <si>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</si>
  <si>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</si>
  <si>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</si>
  <si>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</si>
  <si>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</si>
  <si>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</si>
  <si>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</si>
  <si>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</si>
  <si>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</si>
  <si>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</si>
  <si>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</si>
  <si>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</si>
  <si>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</si>
  <si>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</si>
  <si>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</si>
  <si>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</si>
  <si>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</si>
  <si>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</si>
  <si>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</si>
  <si>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</si>
  <si>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</si>
  <si>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</si>
  <si>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</si>
  <si>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</si>
  <si>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</si>
  <si>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</si>
  <si>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</si>
  <si>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</si>
  <si>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</si>
  <si>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</si>
  <si>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</si>
  <si>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</si>
  <si>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</si>
  <si>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</si>
  <si>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</si>
  <si>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</si>
  <si>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</si>
  <si>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</si>
  <si>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</si>
  <si>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</si>
  <si>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</si>
  <si>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</si>
  <si>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</si>
  <si>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</si>
  <si>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</si>
  <si>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</si>
  <si>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</si>
  <si>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</si>
  <si>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</si>
  <si>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</si>
  <si>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</si>
  <si>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</si>
  <si>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</si>
  <si>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</si>
  <si>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</si>
  <si>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</si>
  <si>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</si>
  <si>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</si>
  <si>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</si>
  <si>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</si>
  <si>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</si>
  <si>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</si>
  <si>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</si>
  <si>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</si>
  <si>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</si>
  <si>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</si>
  <si>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</si>
  <si>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</si>
  <si>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</si>
  <si>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</si>
  <si>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</si>
  <si>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</si>
  <si>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</si>
  <si>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</si>
  <si>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</si>
  <si>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</si>
  <si>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</si>
  <si>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</si>
  <si>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</si>
  <si>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</si>
  <si>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</si>
  <si>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</si>
  <si>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</si>
  <si>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</si>
  <si>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</si>
  <si>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</si>
  <si>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</si>
  <si>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</si>
  <si>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</si>
  <si>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</si>
  <si>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</si>
  <si>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</si>
  <si>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</si>
  <si>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</si>
  <si>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</si>
  <si>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</si>
  <si>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</si>
  <si>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</si>
  <si>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</si>
  <si>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</si>
  <si>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</si>
  <si>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</si>
  <si>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</si>
  <si>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</si>
  <si>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</si>
  <si>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</si>
  <si>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</si>
  <si>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</si>
  <si>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</si>
  <si>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</si>
  <si>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</si>
  <si>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</si>
  <si>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</si>
  <si>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</si>
  <si>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</si>
  <si>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</si>
  <si>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</si>
  <si>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</si>
  <si>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</si>
  <si>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</si>
  <si>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</si>
  <si>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</si>
  <si>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</si>
  <si>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</si>
  <si>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</si>
  <si>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</si>
  <si>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</si>
  <si>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</si>
  <si>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</si>
  <si>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</si>
  <si>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</si>
  <si>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</si>
  <si>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</si>
  <si>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</si>
  <si>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</si>
  <si>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</si>
  <si>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</si>
  <si>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</si>
  <si>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</si>
  <si>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</si>
  <si>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</si>
  <si>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</si>
  <si>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</si>
  <si>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</si>
  <si>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</si>
  <si>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</si>
  <si>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</si>
  <si>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</si>
  <si>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</si>
  <si>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</si>
  <si>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</si>
  <si>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</si>
  <si>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</si>
  <si>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</si>
  <si>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</si>
  <si>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</si>
  <si>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</si>
  <si>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</si>
  <si>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</si>
  <si>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</si>
  <si>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</si>
  <si>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</si>
  <si>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</si>
  <si>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</si>
  <si>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</si>
  <si>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</si>
  <si>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</si>
  <si>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</si>
  <si>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</si>
  <si>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</si>
  <si>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</si>
  <si>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</si>
  <si>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</si>
  <si>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</si>
  <si>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</si>
  <si>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</si>
  <si>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</si>
  <si>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</si>
  <si>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</si>
  <si>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</si>
  <si>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</si>
  <si>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</si>
  <si>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</si>
  <si>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</si>
  <si>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</si>
  <si>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</si>
  <si>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</si>
  <si>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</si>
  <si>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</si>
  <si>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</si>
  <si>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</si>
  <si>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</si>
  <si>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</si>
  <si>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</si>
  <si>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</si>
  <si>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</si>
  <si>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</si>
  <si>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</si>
  <si>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</si>
  <si>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</si>
  <si>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</si>
  <si>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</si>
  <si>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</si>
  <si>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</si>
  <si>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</si>
  <si>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</si>
  <si>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</si>
  <si>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</si>
  <si>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</si>
  <si>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</si>
  <si>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</si>
  <si>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</si>
  <si>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</si>
  <si>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</si>
  <si>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</si>
  <si>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</si>
  <si>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</si>
  <si>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</si>
  <si>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</si>
  <si>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</si>
  <si>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</si>
  <si>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</si>
  <si>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</si>
  <si>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</si>
  <si>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</si>
  <si>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</si>
  <si>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</si>
  <si>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</si>
  <si>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</si>
  <si>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</si>
  <si>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</si>
  <si>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</si>
  <si>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</si>
  <si>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</si>
  <si>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</si>
  <si>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</si>
  <si>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</si>
  <si>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</si>
  <si>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</si>
  <si>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</si>
  <si>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</si>
  <si>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</si>
  <si>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</si>
  <si>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</si>
  <si>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</si>
  <si>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</si>
  <si>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</si>
  <si>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</si>
  <si>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</si>
  <si>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</si>
  <si>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</si>
  <si>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</si>
  <si>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</si>
  <si>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</si>
  <si>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</si>
  <si>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</si>
  <si>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</si>
  <si>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</si>
  <si>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</si>
  <si>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</si>
  <si>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</si>
  <si>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</si>
  <si>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</si>
  <si>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</si>
  <si>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</si>
  <si>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</si>
  <si>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</si>
  <si>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</si>
  <si>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</si>
  <si>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</si>
  <si>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</si>
  <si>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</si>
  <si>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</si>
  <si>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</si>
  <si>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</si>
  <si>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</si>
  <si>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</si>
  <si>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</si>
  <si>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</si>
  <si>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</si>
  <si>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</si>
  <si>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</si>
  <si>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</si>
  <si>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</si>
  <si>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</si>
  <si>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</si>
  <si>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</si>
  <si>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</si>
  <si>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</si>
  <si>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</si>
  <si>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</si>
  <si>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</si>
  <si>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</si>
  <si>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</si>
  <si>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</si>
  <si>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</si>
  <si>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</si>
  <si>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</si>
  <si>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</si>
  <si>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</si>
  <si>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</si>
  <si>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</si>
  <si>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</si>
  <si>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</si>
  <si>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</si>
  <si>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</si>
  <si>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</si>
  <si>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</si>
  <si>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</si>
  <si>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</si>
  <si>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</si>
  <si>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</si>
  <si>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</si>
  <si>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</si>
  <si>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</si>
  <si>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</si>
  <si>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</si>
  <si>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</si>
  <si>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</si>
  <si>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</si>
  <si>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</si>
  <si>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</si>
  <si>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</si>
  <si>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</si>
  <si>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</si>
  <si>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</si>
  <si>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</si>
  <si>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</si>
  <si>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</si>
  <si>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</si>
  <si>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</si>
  <si>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</si>
  <si>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</si>
  <si>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</si>
  <si>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</si>
  <si>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</si>
  <si>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</si>
  <si>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</si>
  <si>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</si>
  <si>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</si>
  <si>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</si>
  <si>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</si>
  <si>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</si>
  <si>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</si>
  <si>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</si>
  <si>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</si>
  <si>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</si>
  <si>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</si>
  <si>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</si>
  <si>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</si>
  <si>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</si>
  <si>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</si>
  <si>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</si>
  <si>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</si>
  <si>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</si>
  <si>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</si>
  <si>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</si>
  <si>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</si>
  <si>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</si>
  <si>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</si>
  <si>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</si>
  <si>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</si>
  <si>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</si>
  <si>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</si>
  <si>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</si>
  <si>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</si>
  <si>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</si>
  <si>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</si>
  <si>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</si>
  <si>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</si>
  <si>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</si>
  <si>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</si>
  <si>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</si>
  <si>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</si>
  <si>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</si>
  <si>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</si>
  <si>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</si>
  <si>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</si>
  <si>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</si>
  <si>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</si>
  <si>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</si>
  <si>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</si>
  <si>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</si>
  <si>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</si>
  <si>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</si>
  <si>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</si>
  <si>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</si>
  <si>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</si>
  <si>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</si>
  <si>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</si>
  <si>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</si>
  <si>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</si>
  <si>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</si>
  <si>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</si>
  <si>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</si>
  <si>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</si>
  <si>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</si>
  <si>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</si>
  <si>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</si>
  <si>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</si>
  <si>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</si>
  <si>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</si>
  <si>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</si>
  <si>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</si>
  <si>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</si>
  <si>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</si>
  <si>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</si>
  <si>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</si>
  <si>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</si>
  <si>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</si>
  <si>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</si>
  <si>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</si>
  <si>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</si>
  <si>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</si>
  <si>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</si>
  <si>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</si>
  <si>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</si>
  <si>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</si>
  <si>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</si>
  <si>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</si>
  <si>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</si>
  <si>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</si>
  <si>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</si>
  <si>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</si>
  <si>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</si>
  <si>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</si>
  <si>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</si>
  <si>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</si>
  <si>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</si>
  <si>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</si>
  <si>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</si>
  <si>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</si>
  <si>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</si>
  <si>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</si>
  <si>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</si>
  <si>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</si>
  <si>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</si>
  <si>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</si>
  <si>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</si>
  <si>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</si>
  <si>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</si>
  <si>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</si>
  <si>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</si>
  <si>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</si>
  <si>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</si>
  <si>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</si>
  <si>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</si>
  <si>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</si>
  <si>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</si>
  <si>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</si>
  <si>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</si>
  <si>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</si>
  <si>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</si>
  <si>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</si>
  <si>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</si>
  <si>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</si>
  <si>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</si>
  <si>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</si>
  <si>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</si>
  <si>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</si>
  <si>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</si>
  <si>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</si>
  <si>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</si>
  <si>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</si>
  <si>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</si>
  <si>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</si>
  <si>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</si>
  <si>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</si>
  <si>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</si>
  <si>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</si>
  <si>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</si>
  <si>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</si>
  <si>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</si>
  <si>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</si>
  <si>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</si>
  <si>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</si>
  <si>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</si>
  <si>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</si>
  <si>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</si>
  <si>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</si>
  <si>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</si>
  <si>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</si>
  <si>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</si>
  <si>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</si>
  <si>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</si>
  <si>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</si>
  <si>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</si>
  <si>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</si>
  <si>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</si>
  <si>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</si>
  <si>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</si>
  <si>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</si>
  <si>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</si>
  <si>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</si>
  <si>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</si>
  <si>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</si>
  <si>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</si>
  <si>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</si>
  <si>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</si>
  <si>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</si>
  <si>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</si>
  <si>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</si>
  <si>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</si>
  <si>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</si>
  <si>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</si>
  <si>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</si>
  <si>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</si>
  <si>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</si>
  <si>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</si>
  <si>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</si>
  <si>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</si>
  <si>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</si>
  <si>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</si>
  <si>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</si>
  <si>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</si>
  <si>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</si>
  <si>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</si>
  <si>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</si>
  <si>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</si>
  <si>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</si>
  <si>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</si>
  <si>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</si>
  <si>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</si>
  <si>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</si>
  <si>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</si>
  <si>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</si>
  <si>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</si>
  <si>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</si>
  <si>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</si>
  <si>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</si>
  <si>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</si>
  <si>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</si>
  <si>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</si>
  <si>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</si>
  <si>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</si>
  <si>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</si>
  <si>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</si>
  <si>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</si>
  <si>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</si>
  <si>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</si>
  <si>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</si>
  <si>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</si>
  <si>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</si>
  <si>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</si>
  <si>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</si>
  <si>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</si>
  <si>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</si>
  <si>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</si>
  <si>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</si>
  <si>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</si>
  <si>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</si>
  <si>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</si>
  <si>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</si>
  <si>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</si>
  <si>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</si>
  <si>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</si>
  <si>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</si>
  <si>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</si>
  <si>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</si>
  <si>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</si>
  <si>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</si>
  <si>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</si>
  <si>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</si>
  <si>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</si>
  <si>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</si>
  <si>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</si>
  <si>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</si>
  <si>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</si>
  <si>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</si>
  <si>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</si>
  <si>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</si>
  <si>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</si>
  <si>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</si>
  <si>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</si>
  <si>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</si>
  <si>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</si>
  <si>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</si>
  <si>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</si>
  <si>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</si>
  <si>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</si>
  <si>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</si>
  <si>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</si>
  <si>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</si>
  <si>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</si>
  <si>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</si>
  <si>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</si>
  <si>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</si>
  <si>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</si>
  <si>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</si>
  <si>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</si>
  <si>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</si>
  <si>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</si>
  <si>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</si>
  <si>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</si>
  <si>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</si>
  <si>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</si>
  <si>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</si>
  <si>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</si>
  <si>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</si>
  <si>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</si>
  <si>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</si>
  <si>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</si>
  <si>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</si>
  <si>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</si>
  <si>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</si>
  <si>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</si>
  <si>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</si>
  <si>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</si>
  <si>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</si>
  <si>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</si>
  <si>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</si>
  <si>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</si>
  <si>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</si>
  <si>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</si>
  <si>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</si>
  <si>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</si>
  <si>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</si>
  <si>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</si>
  <si>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</si>
  <si>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</si>
  <si>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</si>
  <si>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</si>
  <si>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</si>
  <si>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</si>
  <si>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</si>
  <si>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</si>
  <si>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</si>
  <si>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</si>
  <si>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</si>
  <si>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</si>
  <si>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</si>
  <si>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</si>
  <si>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</si>
  <si>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</si>
  <si>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</si>
  <si>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</si>
  <si>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</si>
  <si>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</si>
  <si>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</si>
  <si>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</si>
  <si>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</si>
  <si>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</si>
  <si>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</si>
  <si>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</si>
  <si>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</si>
  <si>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</si>
  <si>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</si>
  <si>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</si>
  <si>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</si>
  <si>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</si>
  <si>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</si>
  <si>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</si>
  <si>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</si>
  <si>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</si>
  <si>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</si>
  <si>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</si>
  <si>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</si>
  <si>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</si>
  <si>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</si>
  <si>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</si>
  <si>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</si>
  <si>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</si>
  <si>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</si>
  <si>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</si>
  <si>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</si>
  <si>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</si>
  <si>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</si>
  <si>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</si>
  <si>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</si>
  <si>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</si>
  <si>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</si>
  <si>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</si>
  <si>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</si>
  <si>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</si>
  <si>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</si>
  <si>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</si>
  <si>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</si>
  <si>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</si>
  <si>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</si>
  <si>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</si>
  <si>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</si>
  <si>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</si>
  <si>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</si>
  <si>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</si>
  <si>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</si>
  <si>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</si>
  <si>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</si>
  <si>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</si>
  <si>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</si>
  <si>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</si>
  <si>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</si>
  <si>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</si>
  <si>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</si>
  <si>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</si>
  <si>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</si>
  <si>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</si>
  <si>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</si>
  <si>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</si>
  <si>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</si>
  <si>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</si>
  <si>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</si>
  <si>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</si>
  <si>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</si>
  <si>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</si>
  <si>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</si>
  <si>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</si>
  <si>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</si>
  <si>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</si>
  <si>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</si>
  <si>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</si>
  <si>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</si>
  <si>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</si>
  <si>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</si>
  <si>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</si>
  <si>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</si>
  <si>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</si>
  <si>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</si>
  <si>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</si>
  <si>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</si>
  <si>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</si>
  <si>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</si>
  <si>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</si>
  <si>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</si>
  <si>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</si>
  <si>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</si>
  <si>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</si>
  <si>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</si>
  <si>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</si>
  <si>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</si>
  <si>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</si>
  <si>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</si>
  <si>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</si>
  <si>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</si>
  <si>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</si>
  <si>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</si>
  <si>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</si>
  <si>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</si>
  <si>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</si>
  <si>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</si>
  <si>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</si>
  <si>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</si>
  <si>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</si>
  <si>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</si>
  <si>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</si>
  <si>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</si>
  <si>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</si>
  <si>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</si>
  <si>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</si>
  <si>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</si>
  <si>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</si>
  <si>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</si>
  <si>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</si>
  <si>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</si>
  <si>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</si>
  <si>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</si>
  <si>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</si>
  <si>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</si>
  <si>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</si>
  <si>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</si>
  <si>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</si>
  <si>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</si>
  <si>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</si>
  <si>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</si>
  <si>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</si>
  <si>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</si>
  <si>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</si>
  <si>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</si>
  <si>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</si>
  <si>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</si>
  <si>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</si>
  <si>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</si>
  <si>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</si>
  <si>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</si>
  <si>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</si>
  <si>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</si>
  <si>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</si>
  <si>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</si>
  <si>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</si>
  <si>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</si>
  <si>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</si>
  <si>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</si>
  <si>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</si>
  <si>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</si>
  <si>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</si>
  <si>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</si>
  <si>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</si>
  <si>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</si>
  <si>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</si>
  <si>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</si>
  <si>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</si>
  <si>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</si>
  <si>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</si>
  <si>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</si>
  <si>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</si>
  <si>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</si>
  <si>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</si>
  <si>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</si>
  <si>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</si>
  <si>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</si>
  <si>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</si>
  <si>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</si>
  <si>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</si>
  <si>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</si>
  <si>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</si>
  <si>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</si>
  <si>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</si>
  <si>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</si>
  <si>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</si>
  <si>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</si>
  <si>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</si>
  <si>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</si>
  <si>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</si>
  <si>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</si>
  <si>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</si>
  <si>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</si>
  <si>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</si>
  <si>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</si>
  <si>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</si>
  <si>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</si>
  <si>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</si>
  <si>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</si>
  <si>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</si>
  <si>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</si>
  <si>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</si>
  <si>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</si>
  <si>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</si>
  <si>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</si>
  <si>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</si>
  <si>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</si>
  <si>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</si>
  <si>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</si>
  <si>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</si>
  <si>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</si>
  <si>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</si>
  <si>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</si>
  <si>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</si>
  <si>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</si>
  <si>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</si>
  <si>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</si>
  <si>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</si>
  <si>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</si>
  <si>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</si>
  <si>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</si>
  <si>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</si>
  <si>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</si>
  <si>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</si>
  <si>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</si>
  <si>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</si>
  <si>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</si>
  <si>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</si>
  <si>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</si>
  <si>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</si>
  <si>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</si>
  <si>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</si>
  <si>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</si>
  <si>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</si>
  <si>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</si>
  <si>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</si>
  <si>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</si>
  <si>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</si>
  <si>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</si>
  <si>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</si>
  <si>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</si>
  <si>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</si>
  <si>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</si>
  <si>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</si>
  <si>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</si>
  <si>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</si>
  <si>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</si>
  <si>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</si>
  <si>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</si>
  <si>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</si>
  <si>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</si>
  <si>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</si>
  <si>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</si>
  <si>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</si>
  <si>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</si>
  <si>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</si>
  <si>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</si>
  <si>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</si>
  <si>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</si>
  <si>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</si>
  <si>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</si>
  <si>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</si>
  <si>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</si>
  <si>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</si>
  <si>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</si>
  <si>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</si>
  <si>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</si>
  <si>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</si>
  <si>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</si>
  <si>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</si>
  <si>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</si>
  <si>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</si>
  <si>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</si>
  <si>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</si>
  <si>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</si>
  <si>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</si>
  <si>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</si>
  <si>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</si>
  <si>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</si>
  <si>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</si>
  <si>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</si>
  <si>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</si>
  <si>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</si>
  <si>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</si>
  <si>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</si>
  <si>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</si>
  <si>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</si>
  <si>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</si>
  <si>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</si>
  <si>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</si>
  <si>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</si>
  <si>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</si>
  <si>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</si>
  <si>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</si>
  <si>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</si>
  <si>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</si>
  <si>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</si>
  <si>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</si>
  <si>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</si>
  <si>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</si>
  <si>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</si>
  <si>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</si>
  <si>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</si>
  <si>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</si>
  <si>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</si>
  <si>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</si>
  <si>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</si>
  <si>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</si>
  <si>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</si>
  <si>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</si>
  <si>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</si>
  <si>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</si>
  <si>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</si>
  <si>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</si>
  <si>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</si>
  <si>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</si>
  <si>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</si>
  <si>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</si>
  <si>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</si>
  <si>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</si>
  <si>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</si>
  <si>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</si>
  <si>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</si>
  <si>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</si>
  <si>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</si>
  <si>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</si>
  <si>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</si>
  <si>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</si>
  <si>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</si>
  <si>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</si>
  <si>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</si>
  <si>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</si>
  <si>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</si>
  <si>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</si>
  <si>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</si>
  <si>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</si>
  <si>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</si>
  <si>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</si>
  <si>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</si>
  <si>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</si>
  <si>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</si>
  <si>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</si>
  <si>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</si>
  <si>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</si>
  <si>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</si>
  <si>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</si>
  <si>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</si>
  <si>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</si>
  <si>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</si>
  <si>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</si>
  <si>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</si>
  <si>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</si>
  <si>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</si>
  <si>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</si>
  <si>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</si>
  <si>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</si>
  <si>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</si>
  <si>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</si>
  <si>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</si>
  <si>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</si>
  <si>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</si>
  <si>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</si>
  <si>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</si>
  <si>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</si>
  <si>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</si>
  <si>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</si>
  <si>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</si>
  <si>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</si>
  <si>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</si>
  <si>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</si>
  <si>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</si>
  <si>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</si>
  <si>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</si>
  <si>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</si>
  <si>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</si>
  <si>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</si>
  <si>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</si>
  <si>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</si>
  <si>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</si>
  <si>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</si>
  <si>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</si>
  <si>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</si>
  <si>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</si>
  <si>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</si>
  <si>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</si>
  <si>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</si>
  <si>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</si>
  <si>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</si>
  <si>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</si>
  <si>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</si>
  <si>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</si>
  <si>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</si>
  <si>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</si>
  <si>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</si>
  <si>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</si>
  <si>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</si>
  <si>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</si>
  <si>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</si>
  <si>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</si>
  <si>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</si>
  <si>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</si>
  <si>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</si>
  <si>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</si>
  <si>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</si>
  <si>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</si>
  <si>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</si>
  <si>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</si>
  <si>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</si>
  <si>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</si>
  <si>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</si>
  <si>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</si>
  <si>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</si>
  <si>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</si>
  <si>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</si>
  <si>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</si>
  <si>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</si>
  <si>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</si>
  <si>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</si>
  <si>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</si>
  <si>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</si>
  <si>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</si>
  <si>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</si>
  <si>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</si>
  <si>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</si>
  <si>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</si>
  <si>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</si>
  <si>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</si>
  <si>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</si>
  <si>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</si>
  <si>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</si>
  <si>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</si>
  <si>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</si>
  <si>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</si>
  <si>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</si>
  <si>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</si>
  <si>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</si>
  <si>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</si>
  <si>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</si>
  <si>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</si>
  <si>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</si>
  <si>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</si>
  <si>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</si>
  <si>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</si>
  <si>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</si>
  <si>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</si>
  <si>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</si>
  <si>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</si>
  <si>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</si>
  <si>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</si>
  <si>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</si>
  <si>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</si>
  <si>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</si>
  <si>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</si>
  <si>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</si>
  <si>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</si>
  <si>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</si>
  <si>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</si>
  <si>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</si>
  <si>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</si>
  <si>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</si>
  <si>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</si>
  <si>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</si>
  <si>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</si>
  <si>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</si>
  <si>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</si>
  <si>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</si>
  <si>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</si>
  <si>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</si>
  <si>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</si>
  <si>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</si>
  <si>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</si>
  <si>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</si>
  <si>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</si>
  <si>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</si>
  <si>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</si>
  <si>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</si>
  <si>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</si>
  <si>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</si>
  <si>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</si>
  <si>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</si>
  <si>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</si>
  <si>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</si>
  <si>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</si>
  <si>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</si>
  <si>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</si>
  <si>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</si>
  <si>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</si>
  <si>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</si>
  <si>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</si>
  <si>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</si>
  <si>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</si>
  <si>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</si>
  <si>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</si>
  <si>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</si>
  <si>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</si>
  <si>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</si>
  <si>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</si>
  <si>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</si>
  <si>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</si>
  <si>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</si>
  <si>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</si>
  <si>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</si>
  <si>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</si>
  <si>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</si>
  <si>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</si>
  <si>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</si>
  <si>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</si>
  <si>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</si>
  <si>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</si>
  <si>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</si>
  <si>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</si>
  <si>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</si>
  <si>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</si>
  <si>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</si>
  <si>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</si>
  <si>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</si>
  <si>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</si>
  <si>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</si>
  <si>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</si>
  <si>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</si>
  <si>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</si>
  <si>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</si>
  <si>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</si>
  <si>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</si>
  <si>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</si>
  <si>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</si>
  <si>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</si>
  <si>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</si>
  <si>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</si>
  <si>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</si>
  <si>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</si>
  <si>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</si>
  <si>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</si>
  <si>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</si>
  <si>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</si>
  <si>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</si>
  <si>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</si>
  <si>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</si>
  <si>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</si>
  <si>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</si>
  <si>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</si>
  <si>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</si>
  <si>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</si>
  <si>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</si>
  <si>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</si>
  <si>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</si>
  <si>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</si>
  <si>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</si>
  <si>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</si>
  <si>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</si>
  <si>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</si>
  <si>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</si>
  <si>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</si>
  <si>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</si>
  <si>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</si>
  <si>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</si>
  <si>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</si>
  <si>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</si>
  <si>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</si>
  <si>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</si>
  <si>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</si>
  <si>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</si>
  <si>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</si>
  <si>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</si>
  <si>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</si>
  <si>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</si>
  <si>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</si>
  <si>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</si>
  <si>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</si>
  <si>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</si>
  <si>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</si>
  <si>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</si>
  <si>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</si>
  <si>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</si>
  <si>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</si>
  <si>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</si>
  <si>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</si>
  <si>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</si>
  <si>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</si>
  <si>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</si>
  <si>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</si>
  <si>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</si>
  <si>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</si>
  <si>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</si>
  <si>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</si>
  <si>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</si>
  <si>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</si>
  <si>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</si>
  <si>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</si>
  <si>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</si>
  <si>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</si>
  <si>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</si>
  <si>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</si>
  <si>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</si>
  <si>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</si>
  <si>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</si>
  <si>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</si>
  <si>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</si>
  <si>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</si>
  <si>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</si>
  <si>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</si>
  <si>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</si>
  <si>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</si>
  <si>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</si>
  <si>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</si>
  <si>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</si>
  <si>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</si>
  <si>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</si>
  <si>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</si>
  <si>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</si>
  <si>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</si>
  <si>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</si>
  <si>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</si>
  <si>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</si>
  <si>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</si>
  <si>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</si>
  <si>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</si>
  <si>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</si>
  <si>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</si>
  <si>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</si>
  <si>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</si>
  <si>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</si>
  <si>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</si>
  <si>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</si>
  <si>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</si>
  <si>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</si>
  <si>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</si>
  <si>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</si>
  <si>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</si>
  <si>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</si>
  <si>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</si>
  <si>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</si>
  <si>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</si>
  <si>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</si>
  <si>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</si>
  <si>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</si>
  <si>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</si>
  <si>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</si>
  <si>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</si>
  <si>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</si>
  <si>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</si>
  <si>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</si>
  <si>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</si>
  <si>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</si>
  <si>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</si>
  <si>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</si>
  <si>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</si>
  <si>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</si>
  <si>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</si>
  <si>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</si>
  <si>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</si>
  <si>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</si>
  <si>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</si>
  <si>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</si>
  <si>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</si>
  <si>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</si>
  <si>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</si>
  <si>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</si>
  <si>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</si>
  <si>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</si>
  <si>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</si>
  <si>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</si>
  <si>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</si>
  <si>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</si>
  <si>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</si>
  <si>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</si>
  <si>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</si>
  <si>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</si>
  <si>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</si>
  <si>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</si>
  <si>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</si>
  <si>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</si>
  <si>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</si>
  <si>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</si>
  <si>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</si>
  <si>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</si>
  <si>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</si>
  <si>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</si>
  <si>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</si>
  <si>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</si>
  <si>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</si>
  <si>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</si>
  <si>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</si>
  <si>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</si>
  <si>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</si>
  <si>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</si>
  <si>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</si>
  <si>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</si>
  <si>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</si>
  <si>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</si>
  <si>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</si>
  <si>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</si>
  <si>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</si>
  <si>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</si>
  <si>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</si>
  <si>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</si>
  <si>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</si>
  <si>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</si>
  <si>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</si>
  <si>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</si>
  <si>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</si>
  <si>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</si>
  <si>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</si>
  <si>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</si>
  <si>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</si>
  <si>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</si>
  <si>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</si>
  <si>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</si>
  <si>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</si>
  <si>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</si>
  <si>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</si>
  <si>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</si>
  <si>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</si>
  <si>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</si>
  <si>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</si>
  <si>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</si>
  <si>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</si>
  <si>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</si>
  <si>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</si>
  <si>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</si>
  <si>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</si>
  <si>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</si>
  <si>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</si>
  <si>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</si>
  <si>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</si>
  <si>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</si>
  <si>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</si>
  <si>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</si>
  <si>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</si>
  <si>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</si>
  <si>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</si>
  <si>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</si>
  <si>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</si>
  <si>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</si>
  <si>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</si>
  <si>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</si>
  <si>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</si>
  <si>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</si>
  <si>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</si>
  <si>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</si>
  <si>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</si>
  <si>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</si>
  <si>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</si>
  <si>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</si>
  <si>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</si>
  <si>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</si>
  <si>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</si>
  <si>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</si>
  <si>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</si>
  <si>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</si>
  <si>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</si>
  <si>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</si>
  <si>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</si>
  <si>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</si>
  <si>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</si>
  <si>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</si>
  <si>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</si>
  <si>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</si>
  <si>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</si>
  <si>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</si>
  <si>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</si>
  <si>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</si>
  <si>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</si>
  <si>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</si>
  <si>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</si>
  <si>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</si>
  <si>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</si>
  <si>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</si>
  <si>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</si>
  <si>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</si>
  <si>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</si>
  <si>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</si>
  <si>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</si>
  <si>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</si>
  <si>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</si>
  <si>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</si>
  <si>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</si>
  <si>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</si>
  <si>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</si>
  <si>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</si>
  <si>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</si>
  <si>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</si>
  <si>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</si>
  <si>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</si>
  <si>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</si>
  <si>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</si>
  <si>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</si>
  <si>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</si>
  <si>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</si>
  <si>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</si>
  <si>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</si>
  <si>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</si>
  <si>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</si>
  <si>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</si>
  <si>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</si>
  <si>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</si>
  <si>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</si>
  <si>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</si>
  <si>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</si>
  <si>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</si>
  <si>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</si>
  <si>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</si>
  <si>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</si>
  <si>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</si>
  <si>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</si>
  <si>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</si>
  <si>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</si>
  <si>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</si>
  <si>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</si>
  <si>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</si>
  <si>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</si>
  <si>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</si>
  <si>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</si>
  <si>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</si>
  <si>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</si>
  <si>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</si>
  <si>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</si>
  <si>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</si>
  <si>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</si>
  <si>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</si>
  <si>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</si>
  <si>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</si>
  <si>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</si>
  <si>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</si>
  <si>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</si>
  <si>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</si>
  <si>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</si>
  <si>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</si>
  <si>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</si>
  <si>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</si>
  <si>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</si>
  <si>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</si>
  <si>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</si>
  <si>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</si>
  <si>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</si>
  <si>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</si>
  <si>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</si>
  <si>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</si>
  <si>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</si>
  <si>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</si>
  <si>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</si>
  <si>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</si>
  <si>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</si>
  <si>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</si>
  <si>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</si>
  <si>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</si>
  <si>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</si>
  <si>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</si>
  <si>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</si>
  <si>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</si>
  <si>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</si>
  <si>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</si>
  <si>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</si>
  <si>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</si>
  <si>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</si>
  <si>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</si>
  <si>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</si>
  <si>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</si>
  <si>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</si>
  <si>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</si>
  <si>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</si>
  <si>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</si>
  <si>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</si>
  <si>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</si>
  <si>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</si>
  <si>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</si>
  <si>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</si>
  <si>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</si>
  <si>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</si>
  <si>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</si>
  <si>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</si>
  <si>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</si>
  <si>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</si>
  <si>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</si>
  <si>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</si>
  <si>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</si>
  <si>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</si>
  <si>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</si>
  <si>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</si>
  <si>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</si>
  <si>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</si>
  <si>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</si>
  <si>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</si>
  <si>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</si>
  <si>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</si>
  <si>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</si>
  <si>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</si>
  <si>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</si>
  <si>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</si>
  <si>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</si>
  <si>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</si>
  <si>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</si>
  <si>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</si>
  <si>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</si>
  <si>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</si>
  <si>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</si>
  <si>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</si>
  <si>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</si>
  <si>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</si>
  <si>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</si>
  <si>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</si>
  <si>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</si>
  <si>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</si>
  <si>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</si>
  <si>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</si>
  <si>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</si>
  <si>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</si>
  <si>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</si>
  <si>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</si>
  <si>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</si>
  <si>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</si>
  <si>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</si>
  <si>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</si>
  <si>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</si>
  <si>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</si>
  <si>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</si>
  <si>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</si>
  <si>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</si>
  <si>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</si>
  <si>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</si>
  <si>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</si>
  <si>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</si>
  <si>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</si>
  <si>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</si>
  <si>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</si>
  <si>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</si>
  <si>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</si>
  <si>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</si>
  <si>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</si>
  <si>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</si>
  <si>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</si>
  <si>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</si>
  <si>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</si>
  <si>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</si>
  <si>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</si>
  <si>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</si>
  <si>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</si>
  <si>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</si>
  <si>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</si>
  <si>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</si>
  <si>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</si>
  <si>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</si>
  <si>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</si>
  <si>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</si>
  <si>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</si>
  <si>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</si>
  <si>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</si>
  <si>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</si>
  <si>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</si>
  <si>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</si>
  <si>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</si>
  <si>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</si>
  <si>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</si>
  <si>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</si>
  <si>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</si>
  <si>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</si>
  <si>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</si>
  <si>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</si>
  <si>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</si>
  <si>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</si>
  <si>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</si>
  <si>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</si>
  <si>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</si>
  <si>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</si>
  <si>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</si>
  <si>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</si>
  <si>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</si>
  <si>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</si>
  <si>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</si>
  <si>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</si>
  <si>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</si>
  <si>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</si>
  <si>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</si>
  <si>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</si>
  <si>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</si>
  <si>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</si>
  <si>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</si>
  <si>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</si>
  <si>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</si>
  <si>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</si>
  <si>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</si>
  <si>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</si>
  <si>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</si>
  <si>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</si>
  <si>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</si>
  <si>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</si>
  <si>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</si>
  <si>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</si>
  <si>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</si>
  <si>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</si>
  <si>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</si>
  <si>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</si>
  <si>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</si>
  <si>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</si>
  <si>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</si>
  <si>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</si>
  <si>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</si>
  <si>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</si>
  <si>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</si>
  <si>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</si>
  <si>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</si>
  <si>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</si>
  <si>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</si>
  <si>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</si>
  <si>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</si>
  <si>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</si>
  <si>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</si>
  <si>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</si>
  <si>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</si>
  <si>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</si>
  <si>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</si>
  <si>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</si>
  <si>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</si>
  <si>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</si>
  <si>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</si>
  <si>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</si>
  <si>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</si>
  <si>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</si>
  <si>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</si>
  <si>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</si>
  <si>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</si>
  <si>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</si>
  <si>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</si>
  <si>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</si>
  <si>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</si>
  <si>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</si>
  <si>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</si>
  <si>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</si>
  <si>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</si>
  <si>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</si>
  <si>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</si>
  <si>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</si>
  <si>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</si>
  <si>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</si>
  <si>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</si>
  <si>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</si>
  <si>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</si>
  <si>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</si>
  <si>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</si>
  <si>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</si>
  <si>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</si>
  <si>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</si>
  <si>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</si>
  <si>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</si>
  <si>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</si>
  <si>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</si>
  <si>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</si>
  <si>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</si>
  <si>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</si>
  <si>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</si>
  <si>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</si>
  <si>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</si>
  <si>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</si>
  <si>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</si>
  <si>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</si>
  <si>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</si>
  <si>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</si>
  <si>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</si>
  <si>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</si>
  <si>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</si>
  <si>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</si>
  <si>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</si>
  <si>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</si>
  <si>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</si>
  <si>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</si>
  <si>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</si>
  <si>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</si>
  <si>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</si>
  <si>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</si>
  <si>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</si>
  <si>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</si>
  <si>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</si>
  <si>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</si>
  <si>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</si>
  <si>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</si>
  <si>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</si>
  <si>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</si>
  <si>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</si>
  <si>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</si>
  <si>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</si>
  <si>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</si>
  <si>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</si>
  <si>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</si>
  <si>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</si>
  <si>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</si>
  <si>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</si>
  <si>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</si>
  <si>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</si>
  <si>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</si>
  <si>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</si>
  <si>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</si>
  <si>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</si>
  <si>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</si>
  <si>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</si>
  <si>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</si>
  <si>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</si>
  <si>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</si>
  <si>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</si>
  <si>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</si>
  <si>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</si>
  <si>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</si>
  <si>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</si>
  <si>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</si>
  <si>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</si>
  <si>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</si>
  <si>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</si>
  <si>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</si>
  <si>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</si>
  <si>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</si>
  <si>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</si>
  <si>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</si>
  <si>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</si>
  <si>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</si>
  <si>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</si>
  <si>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</si>
  <si>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</si>
  <si>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</si>
  <si>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</si>
  <si>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</si>
  <si>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</si>
  <si>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</si>
  <si>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</si>
  <si>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</si>
  <si>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</si>
  <si>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</si>
  <si>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</si>
  <si>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</si>
  <si>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</si>
  <si>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</si>
  <si>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</si>
  <si>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</si>
  <si>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</si>
  <si>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</si>
  <si>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</si>
  <si>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</si>
  <si>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</si>
  <si>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</si>
  <si>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</si>
  <si>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</si>
  <si>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</si>
  <si>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</si>
  <si>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</si>
  <si>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</si>
  <si>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</si>
  <si>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</si>
  <si>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</si>
  <si>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</si>
  <si>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</si>
  <si>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</si>
  <si>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</si>
  <si>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</si>
  <si>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</si>
  <si>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</si>
  <si>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</si>
  <si>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</si>
  <si>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</si>
  <si>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</si>
  <si>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</si>
  <si>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</si>
  <si>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</si>
  <si>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</si>
  <si>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</si>
  <si>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</si>
  <si>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</si>
  <si>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</si>
  <si>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</si>
  <si>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</si>
  <si>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</si>
  <si>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</si>
  <si>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</si>
  <si>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</si>
  <si>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</si>
  <si>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</si>
  <si>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</si>
  <si>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</si>
  <si>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</si>
  <si>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</si>
  <si>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</si>
  <si>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</si>
  <si>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</si>
  <si>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</si>
  <si>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</si>
  <si>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</si>
  <si>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</si>
  <si>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</si>
  <si>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</si>
  <si>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</si>
  <si>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</si>
  <si>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</si>
  <si>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</si>
  <si>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</si>
  <si>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</si>
  <si>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</si>
  <si>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</si>
  <si>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</si>
  <si>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</si>
  <si>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</si>
  <si>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</si>
  <si>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</si>
  <si>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</si>
  <si>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</si>
  <si>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</si>
  <si>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</si>
  <si>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</si>
  <si>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</si>
  <si>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</si>
  <si>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</si>
  <si>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</si>
  <si>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</si>
  <si>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</si>
  <si>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</si>
  <si>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</si>
  <si>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</si>
  <si>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</si>
  <si>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</si>
  <si>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</si>
  <si>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</si>
  <si>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</si>
  <si>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</si>
  <si>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</si>
  <si>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</si>
  <si>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</si>
  <si>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</si>
  <si>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</si>
  <si>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</si>
  <si>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</si>
  <si>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</si>
  <si>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</si>
  <si>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</si>
  <si>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</si>
  <si>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</si>
  <si>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</si>
  <si>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</si>
  <si>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</si>
  <si>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</si>
  <si>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</si>
  <si>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</si>
  <si>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</si>
  <si>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</si>
  <si>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</si>
  <si>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</si>
  <si>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</si>
  <si>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</si>
  <si>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</si>
  <si>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</si>
  <si>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</si>
  <si>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</si>
  <si>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</si>
  <si>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</si>
  <si>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</si>
  <si>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</si>
  <si>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</si>
  <si>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</si>
  <si>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</si>
  <si>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</si>
  <si>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</si>
  <si>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</si>
  <si>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</si>
  <si>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</si>
  <si>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</si>
  <si>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</si>
  <si>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</si>
  <si>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</si>
  <si>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</si>
  <si>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</si>
  <si>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</si>
  <si>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</si>
  <si>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</si>
  <si>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</si>
  <si>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</si>
  <si>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</si>
  <si>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</si>
  <si>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</si>
  <si>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</si>
  <si>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</si>
  <si>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</si>
  <si>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</si>
  <si>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</si>
  <si>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</si>
  <si>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</si>
  <si>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</si>
  <si>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</si>
  <si>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</si>
  <si>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</si>
  <si>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</si>
  <si>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</si>
  <si>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</si>
  <si>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</si>
  <si>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</si>
  <si>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</si>
  <si>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</si>
  <si>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</si>
  <si>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</si>
  <si>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</si>
  <si>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</si>
  <si>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</si>
  <si>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</si>
  <si>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</si>
  <si>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</si>
  <si>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</si>
  <si>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</si>
  <si>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</si>
  <si>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</si>
  <si>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</si>
  <si>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</si>
  <si>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</si>
  <si>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</si>
  <si>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</si>
  <si>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</si>
  <si>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</si>
  <si>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</si>
  <si>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</si>
  <si>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</si>
  <si>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</si>
  <si>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</si>
  <si>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</si>
  <si>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</si>
  <si>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</si>
  <si>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</si>
  <si>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</si>
  <si>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</si>
  <si>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</si>
  <si>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</si>
  <si>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</si>
  <si>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</si>
  <si>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</si>
  <si>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</si>
  <si>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</si>
  <si>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</si>
  <si>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</si>
  <si>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</si>
  <si>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</si>
  <si>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</si>
  <si>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</si>
  <si>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</si>
  <si>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</si>
  <si>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</si>
  <si>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</si>
  <si>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</si>
  <si>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</si>
  <si>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</si>
  <si>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</si>
  <si>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</si>
  <si>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</si>
  <si>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</si>
  <si>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</si>
  <si>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</si>
  <si>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</si>
  <si>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</si>
  <si>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</si>
  <si>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</si>
  <si>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</si>
  <si>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</si>
  <si>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</si>
  <si>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</si>
  <si>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</si>
  <si>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</si>
  <si>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</si>
  <si>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</si>
  <si>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</si>
  <si>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</si>
  <si>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</si>
  <si>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</si>
  <si>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</si>
  <si>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</si>
  <si>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</si>
  <si>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</si>
  <si>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</si>
  <si>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</si>
  <si>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</si>
  <si>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</si>
  <si>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</si>
  <si>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</si>
  <si>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</si>
  <si>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</si>
  <si>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</si>
  <si>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</si>
  <si>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</si>
  <si>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</si>
  <si>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</si>
  <si>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</si>
  <si>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</si>
  <si>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</si>
  <si>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</si>
  <si>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</si>
  <si>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</si>
  <si>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</si>
  <si>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</si>
  <si>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</si>
  <si>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</si>
  <si>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</si>
  <si>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</si>
  <si>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</si>
  <si>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</si>
  <si>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</si>
  <si>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</si>
  <si>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</si>
  <si>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</si>
  <si>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</si>
  <si>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</si>
  <si>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</si>
  <si>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</si>
  <si>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</si>
  <si>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</si>
  <si>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</si>
  <si>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</si>
  <si>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</si>
  <si>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</si>
  <si>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</si>
  <si>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</si>
  <si>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</si>
  <si>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</si>
  <si>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</si>
  <si>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</si>
  <si>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</si>
  <si>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</si>
  <si>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</si>
  <si>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</si>
  <si>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</si>
  <si>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</si>
  <si>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</si>
  <si>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</si>
  <si>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</si>
  <si>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</si>
  <si>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</si>
  <si>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</si>
  <si>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</si>
  <si>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</si>
  <si>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</si>
  <si>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</si>
  <si>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</si>
  <si>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</si>
  <si>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</si>
  <si>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</si>
  <si>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</si>
  <si>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</si>
  <si>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</si>
  <si>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</si>
  <si>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</si>
  <si>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</si>
  <si>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</si>
  <si>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</si>
  <si>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</si>
  <si>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</si>
  <si>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</si>
  <si>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</si>
  <si>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</si>
  <si>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</si>
  <si>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</si>
  <si>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</si>
  <si>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</si>
  <si>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</si>
  <si>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</si>
  <si>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</si>
  <si>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</si>
  <si>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</si>
  <si>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</si>
  <si>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</si>
  <si>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</si>
  <si>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</si>
  <si>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</si>
  <si>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</si>
  <si>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</si>
  <si>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</si>
  <si>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</si>
  <si>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</si>
  <si>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</si>
  <si>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</si>
  <si>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</si>
  <si>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</si>
  <si>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</si>
  <si>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</si>
  <si>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</si>
  <si>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</si>
  <si>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</si>
  <si>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</si>
  <si>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</si>
  <si>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</si>
  <si>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</si>
  <si>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</si>
  <si>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</si>
  <si>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</si>
  <si>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</si>
  <si>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</si>
  <si>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</si>
  <si>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</si>
  <si>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</si>
  <si>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</si>
  <si>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</si>
  <si>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</si>
  <si>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</si>
  <si>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</si>
  <si>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</si>
  <si>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</si>
  <si>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</si>
  <si>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</si>
  <si>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</si>
  <si>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</si>
  <si>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</si>
  <si>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</si>
  <si>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</si>
  <si>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</si>
  <si>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</si>
  <si>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</si>
  <si>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</si>
  <si>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</si>
  <si>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</si>
  <si>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</si>
  <si>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</si>
  <si>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</si>
  <si>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</si>
  <si>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</si>
  <si>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</si>
  <si>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</si>
  <si>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</si>
  <si>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</si>
  <si>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</si>
  <si>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</si>
  <si>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</si>
  <si>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</si>
  <si>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</si>
  <si>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</si>
  <si>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</si>
  <si>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</si>
  <si>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</si>
  <si>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</si>
  <si>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</si>
  <si>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</si>
  <si>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</si>
  <si>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</si>
  <si>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</si>
  <si>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</si>
  <si>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</si>
  <si>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</si>
  <si>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</si>
  <si>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</si>
  <si>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</si>
  <si>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</si>
  <si>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</si>
  <si>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</si>
  <si>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</si>
  <si>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</si>
  <si>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</si>
  <si>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</si>
  <si>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</si>
  <si>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</si>
  <si>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</si>
  <si>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</si>
  <si>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</si>
  <si>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</si>
  <si>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</si>
  <si>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</si>
  <si>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</si>
  <si>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</si>
  <si>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</si>
  <si>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</si>
  <si>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</si>
  <si>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</si>
  <si>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</si>
  <si>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</si>
  <si>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</si>
  <si>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</si>
  <si>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</si>
  <si>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</si>
  <si>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</si>
  <si>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</si>
  <si>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</si>
  <si>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</si>
  <si>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</si>
  <si>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</si>
  <si>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</si>
  <si>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</si>
  <si>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</si>
  <si>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</si>
  <si>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</si>
  <si>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</si>
  <si>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</si>
  <si>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</si>
  <si>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</si>
  <si>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</si>
  <si>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</si>
  <si>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</si>
  <si>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</si>
  <si>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</si>
  <si>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</si>
  <si>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</si>
  <si>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</si>
  <si>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</si>
  <si>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</si>
  <si>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</si>
  <si>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</si>
  <si>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</si>
  <si>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</si>
  <si>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</si>
  <si>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</si>
  <si>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</si>
  <si>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</si>
  <si>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</si>
  <si>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</si>
  <si>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</si>
  <si>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</si>
  <si>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</si>
  <si>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</si>
  <si>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</si>
  <si>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</si>
  <si>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</si>
  <si>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</si>
  <si>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</si>
  <si>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</si>
  <si>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</si>
  <si>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</si>
  <si>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</si>
  <si>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</si>
  <si>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</si>
  <si>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</si>
  <si>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</si>
  <si>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</si>
  <si>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</si>
  <si>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</si>
  <si>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</si>
  <si>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</si>
  <si>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</si>
  <si>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</si>
  <si>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</si>
  <si>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</si>
  <si>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</si>
  <si>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</si>
  <si>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</si>
  <si>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</si>
  <si>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</si>
  <si>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</si>
  <si>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</si>
  <si>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</si>
  <si>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</si>
  <si>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</si>
  <si>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</si>
  <si>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</si>
  <si>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</si>
  <si>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</si>
  <si>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</si>
  <si>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</si>
  <si>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</si>
  <si>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</si>
  <si>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</si>
  <si>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</si>
  <si>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</si>
  <si>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</si>
  <si>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</si>
  <si>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</si>
  <si>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</si>
  <si>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</si>
  <si>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</si>
  <si>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</si>
  <si>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</si>
  <si>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</si>
  <si>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</si>
  <si>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</si>
  <si>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</si>
  <si>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</si>
  <si>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</si>
  <si>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</si>
  <si>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</si>
  <si>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</si>
  <si>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</si>
  <si>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</si>
  <si>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</si>
  <si>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</si>
  <si>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</si>
  <si>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</si>
  <si>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</si>
  <si>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</si>
  <si>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</si>
  <si>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</si>
  <si>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</si>
  <si>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</si>
  <si>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</si>
  <si>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</si>
  <si>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</si>
  <si>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</si>
  <si>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</si>
  <si>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</si>
  <si>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</si>
  <si>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</si>
  <si>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</si>
  <si>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</si>
  <si>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</si>
  <si>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</si>
  <si>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</si>
  <si>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</si>
  <si>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</si>
  <si>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</si>
  <si>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</si>
  <si>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</si>
  <si>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</si>
  <si>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</si>
  <si>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</si>
  <si>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</si>
  <si>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</si>
  <si>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</si>
  <si>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</si>
  <si>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</si>
  <si>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</si>
  <si>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</si>
  <si>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</si>
  <si>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</si>
  <si>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</si>
  <si>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</si>
  <si>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</si>
  <si>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</si>
  <si>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</si>
  <si>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</si>
  <si>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</si>
  <si>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</si>
  <si>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</si>
  <si>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</si>
  <si>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</si>
  <si>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</si>
  <si>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</si>
  <si>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</si>
  <si>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</si>
  <si>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</si>
  <si>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</si>
  <si>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</si>
  <si>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</si>
  <si>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</si>
  <si>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</si>
  <si>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</si>
  <si>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</si>
  <si>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</si>
  <si>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</si>
  <si>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</si>
  <si>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</si>
  <si>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</si>
  <si>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</si>
  <si>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</si>
  <si>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</si>
  <si>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</si>
  <si>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</si>
  <si>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</si>
  <si>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</si>
  <si>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</si>
  <si>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</si>
  <si>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</si>
  <si>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</si>
  <si>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</si>
  <si>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</si>
  <si>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</si>
  <si>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</si>
  <si>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</si>
  <si>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</si>
  <si>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</si>
  <si>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</si>
  <si>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</si>
  <si>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</si>
  <si>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</si>
  <si>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</si>
  <si>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</si>
  <si>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</si>
  <si>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</si>
  <si>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</si>
  <si>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</si>
  <si>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</si>
  <si>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</si>
  <si>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</si>
  <si>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</si>
  <si>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</si>
  <si>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</si>
  <si>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</si>
  <si>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</si>
  <si>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</si>
  <si>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</si>
  <si>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</si>
  <si>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</si>
  <si>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</si>
  <si>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</si>
  <si>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</si>
  <si>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</si>
  <si>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</si>
  <si>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</si>
  <si>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</si>
  <si>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</si>
  <si>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</si>
  <si>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</si>
  <si>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</si>
  <si>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</si>
  <si>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</si>
  <si>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</si>
  <si>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</si>
  <si>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</si>
  <si>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</si>
  <si>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</si>
  <si>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</si>
  <si>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</si>
  <si>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</si>
  <si>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</si>
  <si>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</si>
  <si>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</si>
  <si>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</si>
  <si>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</si>
  <si>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</si>
  <si>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</si>
  <si>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</si>
  <si>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</si>
  <si>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</si>
  <si>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</si>
  <si>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</si>
  <si>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</si>
  <si>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</si>
  <si>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</si>
  <si>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</si>
  <si>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</si>
  <si>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</si>
  <si>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</si>
  <si>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</si>
  <si>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</si>
  <si>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</si>
  <si>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</si>
  <si>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</si>
  <si>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</si>
  <si>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</si>
  <si>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</si>
  <si>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</si>
  <si>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</si>
  <si>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</si>
  <si>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</si>
  <si>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</si>
  <si>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</si>
  <si>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</si>
  <si>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</si>
  <si>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</si>
  <si>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</si>
  <si>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</si>
  <si>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</si>
  <si>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</si>
  <si>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</si>
  <si>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</si>
  <si>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</si>
  <si>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</si>
  <si>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</si>
  <si>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</si>
  <si>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</si>
  <si>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</si>
  <si>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</si>
  <si>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</si>
  <si>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</si>
  <si>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</si>
  <si>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</si>
  <si>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</si>
  <si>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</si>
  <si>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</si>
  <si>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</si>
  <si>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</si>
  <si>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</si>
  <si>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</si>
  <si>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</si>
  <si>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</si>
  <si>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</si>
  <si>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</si>
  <si>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</si>
  <si>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</si>
  <si>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</si>
  <si>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</si>
  <si>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</si>
  <si>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</si>
  <si>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</si>
  <si>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</si>
  <si>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</si>
  <si>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</si>
  <si>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</si>
  <si>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</si>
  <si>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</si>
  <si>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</si>
  <si>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</si>
  <si>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</si>
  <si>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</si>
  <si>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</si>
  <si>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</si>
  <si>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</si>
  <si>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</si>
  <si>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</si>
  <si>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</si>
  <si>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</si>
  <si>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</si>
  <si>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</si>
  <si>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</si>
  <si>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</si>
  <si>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</si>
  <si>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</si>
  <si>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</si>
  <si>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</si>
  <si>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</si>
  <si>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</si>
  <si>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</si>
  <si>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</si>
  <si>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</si>
  <si>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</si>
  <si>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</si>
  <si>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</si>
  <si>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</si>
  <si>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</si>
  <si>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</si>
  <si>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</si>
  <si>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</si>
  <si>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</si>
  <si>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</si>
  <si>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</si>
  <si>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</si>
  <si>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</si>
  <si>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</si>
  <si>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</si>
  <si>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</si>
  <si>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</si>
  <si>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</si>
  <si>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</si>
  <si>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</si>
  <si>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</si>
  <si>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</si>
  <si>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</si>
  <si>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</si>
  <si>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</si>
  <si>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</si>
  <si>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</si>
  <si>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</si>
  <si>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</si>
  <si>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</si>
  <si>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</si>
  <si>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</si>
  <si>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</si>
  <si>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</si>
  <si>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</si>
  <si>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</si>
  <si>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</si>
  <si>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</si>
  <si>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</si>
  <si>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</si>
  <si>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</si>
  <si>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</si>
  <si>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</si>
  <si>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</si>
  <si>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</si>
  <si>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</si>
  <si>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</si>
  <si>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</si>
  <si>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</si>
  <si>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</si>
  <si>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</si>
  <si>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</si>
  <si>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</si>
  <si>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</si>
  <si>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</si>
  <si>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</si>
  <si>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</si>
  <si>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</si>
  <si>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</si>
  <si>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</si>
  <si>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</si>
  <si>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</si>
  <si>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</si>
  <si>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</si>
  <si>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</si>
  <si>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</si>
  <si>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</si>
  <si>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</si>
  <si>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</si>
  <si>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</si>
  <si>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</si>
  <si>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</si>
  <si>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</si>
  <si>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</si>
  <si>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</si>
  <si>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</si>
  <si>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</si>
  <si>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</si>
  <si>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</si>
  <si>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</si>
  <si>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</si>
  <si>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</si>
  <si>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</si>
  <si>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</si>
  <si>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</si>
  <si>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</si>
  <si>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</si>
  <si>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</si>
  <si>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</si>
  <si>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</si>
  <si>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</si>
  <si>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</si>
  <si>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</si>
  <si>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</si>
  <si>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</si>
  <si>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</si>
  <si>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</si>
  <si>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</si>
  <si>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</si>
  <si>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</si>
  <si>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</si>
  <si>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</si>
  <si>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</si>
  <si>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</si>
  <si>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</si>
  <si>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</si>
  <si>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</si>
  <si>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</si>
  <si>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</si>
  <si>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</si>
  <si>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</si>
  <si>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</si>
  <si>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</si>
  <si>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</si>
  <si>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</si>
  <si>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</si>
  <si>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</si>
  <si>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</si>
  <si>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</si>
  <si>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</si>
  <si>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</si>
  <si>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</si>
  <si>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</si>
  <si>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</si>
  <si>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</si>
  <si>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</si>
  <si>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</si>
  <si>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</si>
  <si>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</si>
  <si>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</si>
  <si>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</si>
  <si>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</si>
  <si>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</si>
  <si>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</si>
  <si>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</si>
  <si>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</si>
  <si>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</si>
  <si>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</si>
  <si>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</si>
  <si>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</si>
  <si>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</si>
  <si>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</si>
  <si>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</si>
  <si>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</si>
  <si>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</si>
  <si>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</si>
  <si>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</si>
  <si>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</si>
  <si>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</si>
  <si>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</si>
  <si>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</si>
  <si>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</si>
  <si>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</si>
  <si>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</si>
  <si>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</si>
  <si>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</si>
  <si>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</si>
  <si>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</si>
  <si>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</si>
  <si>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</si>
  <si>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</si>
  <si>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</si>
  <si>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</si>
  <si>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</si>
  <si>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</si>
  <si>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</si>
  <si>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</si>
  <si>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</si>
  <si>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</si>
  <si>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</si>
  <si>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</si>
  <si>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</si>
  <si>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</si>
  <si>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</si>
  <si>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</si>
  <si>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</si>
  <si>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</si>
  <si>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</si>
  <si>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</si>
  <si>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</si>
  <si>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</si>
  <si>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</si>
  <si>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</si>
  <si>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</si>
  <si>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</si>
  <si>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</si>
  <si>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</si>
  <si>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</si>
  <si>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</si>
  <si>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</si>
  <si>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</si>
  <si>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</si>
  <si>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</si>
  <si>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</si>
  <si>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</si>
  <si>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</si>
  <si>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</si>
  <si>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</si>
  <si>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</si>
  <si>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</si>
  <si>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</si>
  <si>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</si>
  <si>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</si>
  <si>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</si>
  <si>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</si>
  <si>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</si>
  <si>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</si>
  <si>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</si>
  <si>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</si>
  <si>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</si>
  <si>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</si>
  <si>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</si>
  <si>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</si>
  <si>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</si>
  <si>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</si>
  <si>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</si>
  <si>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</si>
  <si>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</si>
  <si>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</si>
  <si>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</si>
  <si>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</si>
  <si>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</si>
  <si>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</si>
  <si>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</si>
  <si>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</si>
  <si>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</si>
  <si>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</si>
  <si>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</si>
  <si>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</si>
  <si>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</si>
  <si>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</si>
  <si>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</si>
  <si>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</si>
  <si>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</si>
  <si>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</si>
  <si>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</si>
  <si>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</si>
  <si>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</si>
  <si>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</si>
  <si>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</si>
  <si>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</si>
  <si>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</si>
  <si>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</si>
  <si>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</si>
  <si>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</si>
  <si>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</si>
  <si>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</si>
  <si>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</si>
  <si>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</si>
  <si>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</si>
  <si>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</si>
  <si>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</si>
  <si>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</si>
  <si>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</si>
  <si>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</si>
  <si>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</si>
  <si>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</si>
  <si>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</si>
  <si>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</si>
  <si>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</si>
  <si>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</si>
  <si>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</si>
  <si>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</si>
  <si>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</si>
  <si>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</si>
  <si>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</si>
  <si>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</si>
  <si>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</si>
  <si>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</si>
  <si>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</si>
  <si>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</si>
  <si>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</si>
  <si>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</si>
  <si>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</si>
  <si>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</si>
  <si>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</si>
  <si>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</si>
  <si>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</si>
  <si>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</si>
  <si>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</si>
  <si>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</si>
  <si>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</si>
  <si>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</si>
  <si>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</si>
  <si>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</si>
  <si>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</si>
  <si>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</si>
  <si>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</si>
  <si>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</si>
  <si>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</si>
  <si>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</si>
  <si>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</si>
  <si>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</si>
  <si>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</si>
  <si>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</si>
  <si>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</si>
  <si>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</si>
  <si>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</si>
  <si>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</si>
  <si>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</si>
  <si>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</si>
  <si>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</si>
  <si>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</si>
  <si>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</si>
  <si>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</si>
  <si>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</si>
  <si>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</si>
  <si>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</si>
  <si>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</si>
  <si>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</si>
  <si>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</si>
  <si>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</si>
  <si>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</si>
  <si>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</si>
  <si>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</si>
  <si>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</si>
  <si>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</si>
  <si>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</si>
  <si>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</si>
  <si>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</si>
  <si>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</si>
  <si>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</si>
  <si>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</si>
  <si>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</si>
  <si>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</si>
  <si>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</si>
  <si>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</si>
  <si>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</si>
  <si>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</si>
  <si>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</si>
  <si>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</si>
  <si>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</si>
  <si>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</si>
  <si>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</si>
  <si>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</si>
  <si>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</si>
  <si>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</si>
  <si>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</si>
  <si>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</si>
  <si>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</si>
  <si>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</si>
  <si>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</si>
  <si>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</si>
  <si>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</si>
  <si>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</si>
  <si>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</si>
  <si>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</si>
  <si>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</si>
  <si>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</si>
  <si>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</si>
  <si>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</si>
  <si>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</si>
  <si>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</si>
  <si>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</si>
  <si>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</si>
  <si>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</si>
  <si>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</si>
  <si>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</si>
  <si>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</si>
  <si>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</si>
  <si>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</si>
  <si>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</si>
  <si>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</si>
  <si>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</si>
  <si>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</si>
  <si>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</si>
  <si>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</si>
  <si>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</si>
  <si>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</si>
  <si>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</si>
  <si>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</si>
  <si>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</si>
  <si>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</si>
  <si>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</si>
  <si>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</si>
  <si>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</si>
  <si>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</si>
  <si>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</si>
  <si>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</si>
  <si>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</si>
  <si>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</si>
  <si>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</si>
  <si>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</si>
  <si>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</si>
  <si>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</si>
  <si>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</si>
  <si>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</si>
  <si>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</si>
  <si>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</si>
  <si>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</si>
  <si>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</si>
  <si>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</si>
  <si>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</si>
  <si>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</si>
  <si>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</si>
  <si>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</si>
  <si>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</si>
  <si>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</si>
  <si>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</si>
  <si>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</si>
  <si>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</si>
  <si>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</si>
  <si>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</si>
  <si>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</si>
  <si>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</si>
  <si>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</si>
  <si>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</si>
  <si>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</si>
  <si>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</si>
  <si>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</si>
  <si>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</si>
  <si>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</si>
  <si>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</si>
  <si>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</si>
  <si>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</si>
  <si>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</si>
  <si>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</si>
  <si>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</si>
  <si>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</si>
  <si>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</si>
  <si>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</si>
  <si>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</si>
  <si>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</si>
  <si>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</si>
  <si>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</si>
  <si>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</si>
  <si>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</si>
  <si>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</si>
  <si>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</si>
  <si>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</si>
  <si>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</si>
  <si>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</si>
  <si>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</si>
  <si>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</si>
  <si>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</si>
  <si>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</si>
  <si>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</si>
  <si>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</si>
  <si>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</si>
  <si>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</si>
  <si>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</si>
  <si>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</si>
  <si>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</si>
  <si>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</si>
  <si>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</si>
  <si>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</si>
  <si>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</si>
  <si>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</si>
  <si>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</si>
  <si>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</si>
  <si>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</si>
  <si>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</si>
  <si>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</si>
  <si>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</si>
  <si>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</si>
  <si>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</si>
  <si>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</si>
  <si>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</si>
  <si>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</si>
  <si>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</si>
  <si>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</si>
  <si>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</si>
  <si>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</si>
  <si>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</si>
  <si>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</si>
  <si>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</si>
  <si>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</si>
  <si>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</si>
  <si>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</si>
  <si>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</si>
  <si>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</si>
  <si>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</si>
  <si>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</si>
  <si>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</si>
  <si>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</si>
  <si>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</si>
  <si>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</si>
  <si>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</si>
  <si>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</si>
  <si>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</si>
  <si>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</si>
  <si>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</si>
  <si>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</si>
  <si>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</si>
  <si>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</si>
  <si>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</si>
  <si>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</si>
  <si>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</si>
  <si>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</si>
  <si>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</si>
  <si>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</si>
  <si>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</si>
  <si>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</si>
  <si>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</si>
  <si>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</si>
  <si>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</si>
  <si>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</si>
  <si>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</si>
  <si>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</si>
  <si>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</si>
  <si>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</si>
  <si>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</si>
  <si>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</si>
  <si>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</si>
  <si>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</si>
  <si>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</si>
  <si>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</si>
  <si>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</si>
  <si>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</si>
  <si>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</si>
  <si>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</si>
  <si>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</si>
  <si>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</si>
  <si>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</si>
  <si>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</si>
  <si>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</si>
  <si>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</si>
  <si>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</si>
  <si>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</si>
  <si>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</si>
  <si>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</si>
  <si>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</si>
  <si>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</si>
  <si>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</si>
  <si>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</si>
  <si>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</si>
  <si>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</si>
  <si>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</si>
  <si>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</si>
  <si>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</si>
  <si>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</si>
  <si>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</si>
  <si>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</si>
  <si>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</si>
  <si>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</si>
  <si>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</si>
  <si>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</si>
  <si>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</si>
  <si>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</si>
  <si>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</si>
  <si>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</si>
  <si>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</si>
  <si>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</si>
  <si>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</si>
  <si>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</si>
  <si>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</si>
  <si>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</si>
  <si>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</si>
  <si>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</si>
  <si>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</si>
  <si>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</si>
  <si>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</si>
  <si>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</si>
  <si>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</si>
  <si>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</si>
  <si>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</si>
  <si>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</si>
  <si>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</si>
  <si>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</si>
  <si>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</si>
  <si>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</si>
  <si>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</si>
  <si>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</si>
  <si>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</si>
  <si>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</si>
  <si>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</si>
  <si>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</si>
  <si>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</si>
  <si>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</si>
  <si>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</si>
  <si>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</si>
  <si>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</si>
  <si>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</si>
  <si>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</si>
  <si>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</si>
  <si>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</si>
  <si>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</si>
  <si>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</si>
  <si>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</si>
  <si>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</si>
  <si>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</si>
  <si>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</si>
  <si>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</si>
  <si>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</si>
  <si>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</si>
  <si>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</si>
  <si>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</si>
  <si>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</si>
  <si>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</si>
  <si>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</si>
  <si>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</si>
  <si>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</si>
  <si>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</si>
  <si>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</si>
  <si>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</si>
  <si>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</si>
  <si>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</si>
  <si>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</si>
  <si>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</si>
  <si>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</si>
  <si>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</si>
  <si>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</si>
  <si>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</si>
  <si>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</si>
  <si>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</si>
  <si>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</si>
  <si>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</si>
  <si>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</si>
  <si>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</si>
  <si>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</si>
  <si>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</si>
  <si>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</si>
  <si>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</si>
  <si>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</si>
  <si>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</si>
  <si>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</si>
  <si>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</si>
  <si>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</si>
  <si>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</si>
  <si>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</si>
  <si>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</si>
  <si>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</si>
  <si>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</si>
  <si>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</si>
  <si>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</si>
  <si>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</si>
  <si>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</si>
  <si>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</si>
  <si>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</si>
  <si>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</si>
  <si>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</si>
  <si>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</si>
  <si>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</si>
  <si>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</si>
  <si>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</si>
  <si>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</si>
  <si>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</si>
  <si>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</si>
  <si>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</si>
  <si>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</si>
  <si>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</si>
  <si>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</si>
  <si>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</si>
  <si>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</si>
  <si>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</si>
  <si>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</si>
  <si>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</si>
  <si>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</si>
  <si>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</si>
  <si>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</si>
  <si>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</si>
  <si>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</si>
  <si>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</si>
  <si>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</si>
  <si>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</si>
  <si>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</si>
  <si>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</si>
  <si>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</si>
  <si>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</si>
  <si>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</si>
  <si>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</si>
  <si>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</si>
  <si>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</si>
  <si>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</si>
  <si>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</si>
  <si>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</si>
  <si>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</si>
  <si>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</si>
  <si>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</si>
  <si>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</si>
  <si>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</si>
  <si>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</si>
  <si>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</si>
  <si>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</si>
  <si>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</si>
  <si>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</si>
  <si>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</si>
  <si>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</si>
  <si>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</si>
  <si>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</si>
  <si>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</si>
  <si>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</si>
  <si>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</si>
  <si>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</si>
  <si>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</si>
  <si>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</si>
  <si>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</si>
  <si>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</si>
  <si>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</si>
  <si>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</si>
  <si>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</si>
  <si>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</si>
  <si>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</si>
  <si>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</si>
  <si>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</si>
  <si>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</si>
  <si>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</si>
  <si>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</si>
  <si>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</si>
  <si>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</si>
  <si>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</si>
  <si>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</si>
  <si>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</si>
  <si>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</si>
  <si>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</si>
  <si>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</si>
  <si>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</si>
  <si>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</si>
  <si>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</si>
  <si>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</si>
  <si>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</si>
  <si>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</si>
  <si>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</si>
  <si>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</si>
  <si>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</si>
  <si>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</si>
  <si>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</si>
  <si>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</si>
  <si>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</si>
  <si>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</si>
  <si>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</si>
  <si>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</si>
  <si>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</si>
  <si>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</si>
  <si>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</si>
  <si>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</si>
  <si>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</si>
  <si>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</si>
  <si>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</si>
  <si>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</si>
  <si>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</si>
  <si>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</si>
  <si>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</si>
  <si>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</si>
  <si>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</si>
  <si>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</si>
  <si>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</si>
  <si>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</si>
  <si>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</si>
  <si>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</si>
  <si>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</si>
  <si>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</si>
  <si>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</si>
  <si>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</si>
  <si>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</si>
  <si>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</si>
  <si>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</si>
  <si>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</si>
  <si>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</si>
  <si>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</si>
  <si>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</si>
  <si>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</si>
  <si>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</si>
  <si>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</si>
  <si>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</si>
  <si>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</si>
  <si>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</si>
  <si>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</si>
  <si>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</si>
  <si>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</si>
  <si>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</si>
  <si>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</si>
  <si>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</si>
  <si>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</si>
  <si>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</si>
  <si>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</si>
  <si>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</si>
  <si>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</si>
  <si>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</si>
  <si>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</si>
  <si>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</si>
  <si>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</si>
  <si>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</si>
  <si>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</si>
  <si>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</si>
  <si>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</si>
  <si>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</si>
  <si>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</si>
  <si>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</si>
  <si>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</si>
  <si>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</si>
  <si>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</si>
  <si>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</si>
  <si>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</si>
  <si>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</si>
  <si>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</si>
  <si>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</si>
  <si>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</si>
  <si>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</si>
  <si>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</si>
  <si>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</si>
  <si>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</si>
  <si>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</si>
  <si>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</si>
  <si>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</si>
  <si>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</si>
  <si>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</si>
  <si>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</si>
  <si>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</si>
  <si>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</si>
  <si>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</si>
  <si>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</si>
  <si>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</si>
  <si>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</si>
  <si>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</si>
  <si>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</si>
  <si>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</si>
  <si>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</si>
  <si>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</si>
  <si>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</si>
  <si>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</si>
  <si>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</si>
  <si>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</si>
  <si>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</si>
  <si>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</si>
  <si>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</si>
  <si>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</si>
  <si>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</si>
  <si>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</si>
  <si>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</si>
  <si>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</si>
  <si>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</si>
  <si>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</si>
  <si>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</si>
  <si>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</si>
  <si>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</si>
  <si>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</si>
  <si>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</si>
  <si>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</si>
  <si>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</si>
  <si>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</si>
  <si>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</si>
  <si>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</si>
  <si>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</si>
  <si>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</si>
  <si>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</si>
  <si>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</si>
  <si>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</si>
  <si>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</si>
  <si>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</si>
  <si>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</si>
  <si>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</si>
  <si>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</si>
  <si>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</si>
  <si>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</si>
  <si>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</si>
  <si>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</si>
  <si>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</si>
  <si>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</si>
  <si>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</si>
  <si>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</si>
  <si>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</si>
  <si>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</si>
  <si>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</si>
  <si>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</si>
  <si>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</si>
  <si>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</si>
  <si>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</si>
  <si>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</si>
  <si>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</si>
  <si>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</si>
  <si>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</si>
  <si>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</si>
  <si>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</si>
  <si>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</si>
  <si>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</si>
  <si>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</si>
  <si>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</si>
  <si>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</si>
  <si>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</si>
  <si>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</si>
  <si>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</si>
  <si>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</si>
  <si>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</si>
  <si>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</si>
  <si>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</si>
  <si>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</si>
  <si>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</si>
  <si>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</si>
  <si>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</si>
  <si>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</si>
  <si>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</si>
  <si>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</si>
  <si>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</si>
  <si>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</si>
  <si>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</si>
  <si>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</si>
  <si>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</si>
  <si>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</si>
  <si>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</si>
  <si>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</si>
  <si>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</si>
  <si>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</si>
  <si>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</si>
  <si>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</si>
  <si>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</si>
  <si>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</si>
  <si>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</si>
  <si>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</si>
  <si>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</si>
  <si>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</si>
  <si>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</si>
  <si>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</si>
  <si>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</si>
  <si>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</si>
  <si>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</si>
  <si>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</si>
  <si>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</si>
  <si>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</si>
  <si>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</si>
  <si>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</si>
  <si>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</si>
  <si>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</si>
  <si>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</si>
  <si>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</si>
  <si>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</si>
  <si>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</si>
  <si>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</si>
  <si>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</si>
  <si>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</si>
  <si>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</si>
  <si>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</si>
  <si>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</si>
  <si>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</si>
  <si>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</si>
  <si>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</si>
  <si>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</si>
  <si>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</si>
  <si>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</si>
  <si>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</si>
  <si>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</si>
  <si>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</si>
  <si>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</si>
  <si>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</si>
  <si>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</si>
  <si>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</si>
  <si>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</si>
  <si>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</si>
  <si>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</si>
  <si>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</si>
  <si>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</si>
  <si>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</si>
  <si>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</si>
  <si>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</si>
  <si>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</si>
  <si>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</si>
  <si>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</si>
  <si>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</si>
  <si>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</si>
  <si>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</si>
  <si>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</si>
  <si>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</si>
  <si>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</si>
  <si>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</si>
  <si>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</si>
  <si>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</si>
  <si>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</si>
  <si>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</si>
  <si>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</si>
  <si>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</si>
  <si>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</si>
  <si>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</si>
  <si>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</si>
  <si>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</si>
  <si>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</si>
  <si>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</si>
  <si>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</si>
  <si>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</si>
  <si>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</si>
  <si>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</si>
  <si>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</si>
  <si>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</si>
  <si>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</si>
  <si>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</si>
  <si>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</si>
  <si>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</si>
  <si>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</si>
  <si>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</si>
  <si>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</si>
  <si>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</si>
  <si>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</si>
  <si>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</si>
  <si>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</si>
  <si>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</si>
  <si>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</si>
  <si>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</si>
  <si>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</si>
  <si>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</si>
  <si>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</si>
  <si>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</si>
  <si>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</si>
  <si>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</si>
  <si>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</si>
  <si>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</si>
  <si>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</si>
  <si>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</si>
  <si>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</si>
  <si>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</si>
  <si>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</si>
  <si>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</si>
  <si>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</si>
  <si>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</si>
  <si>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</si>
  <si>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</si>
  <si>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</si>
  <si>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</si>
  <si>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</si>
  <si>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</si>
  <si>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</si>
  <si>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</si>
  <si>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</si>
  <si>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</si>
  <si>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</si>
  <si>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</si>
  <si>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</si>
  <si>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</si>
  <si>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</si>
  <si>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</si>
  <si>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</si>
  <si>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</si>
  <si>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</si>
  <si>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</si>
  <si>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</si>
  <si>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</si>
  <si>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</si>
  <si>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</si>
  <si>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</si>
  <si>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</si>
  <si>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</si>
  <si>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</si>
  <si>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</si>
  <si>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</si>
  <si>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</si>
  <si>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</si>
  <si>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</si>
  <si>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</si>
  <si>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</si>
  <si>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</si>
  <si>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</si>
  <si>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</si>
  <si>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</si>
  <si>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</si>
  <si>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</si>
  <si>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</si>
  <si>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</si>
  <si>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</si>
  <si>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</si>
  <si>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</si>
  <si>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</si>
  <si>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</si>
  <si>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</si>
  <si>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</si>
  <si>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</si>
  <si>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</si>
  <si>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</si>
  <si>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</si>
  <si>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</si>
  <si>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</si>
  <si>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</si>
  <si>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</si>
  <si>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</si>
  <si>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</si>
  <si>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</si>
  <si>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</si>
  <si>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</si>
  <si>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</si>
  <si>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</si>
  <si>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</si>
  <si>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</si>
  <si>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</si>
  <si>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</si>
  <si>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</si>
  <si>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</si>
  <si>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</si>
  <si>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</si>
  <si>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</si>
  <si>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</si>
  <si>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</si>
  <si>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</si>
  <si>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</si>
  <si>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</si>
  <si>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</si>
  <si>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</si>
  <si>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</si>
  <si>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</si>
  <si>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</si>
  <si>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</si>
  <si>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</si>
  <si>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</si>
  <si>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</si>
  <si>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</si>
  <si>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</si>
  <si>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</si>
  <si>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</si>
  <si>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</si>
  <si>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</si>
  <si>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</si>
  <si>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</si>
  <si>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</si>
  <si>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</si>
  <si>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</si>
  <si>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</si>
  <si>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</si>
  <si>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</si>
  <si>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</si>
  <si>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</si>
  <si>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</si>
  <si>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</si>
  <si>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</si>
  <si>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</si>
  <si>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</si>
  <si>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</si>
  <si>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</si>
  <si>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</si>
  <si>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</si>
  <si>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</si>
  <si>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</si>
  <si>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</si>
  <si>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</si>
  <si>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</si>
  <si>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</si>
  <si>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</si>
  <si>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</si>
  <si>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</si>
  <si>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</si>
  <si>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</si>
  <si>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</si>
  <si>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</si>
  <si>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</si>
  <si>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</si>
  <si>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</si>
  <si>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</si>
  <si>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</si>
  <si>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</si>
  <si>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</si>
  <si>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</si>
  <si>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</si>
  <si>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</si>
  <si>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</si>
  <si>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</si>
  <si>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</si>
  <si>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</si>
  <si>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</si>
  <si>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</si>
  <si>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</si>
  <si>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</si>
  <si>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</si>
  <si>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</si>
  <si>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</si>
  <si>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</si>
  <si>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</si>
  <si>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</si>
  <si>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</si>
  <si>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</si>
  <si>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</si>
  <si>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</si>
  <si>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</si>
  <si>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</si>
  <si>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</si>
  <si>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</si>
  <si>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</si>
  <si>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</si>
  <si>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</si>
  <si>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</si>
  <si>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</si>
  <si>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</si>
  <si>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</si>
  <si>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</si>
  <si>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</si>
  <si>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</si>
  <si>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</si>
  <si>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</si>
  <si>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</si>
  <si>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</si>
  <si>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</si>
  <si>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</si>
  <si>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</si>
  <si>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</si>
  <si>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</si>
  <si>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</si>
  <si>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</si>
  <si>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</si>
  <si>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</si>
  <si>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</si>
  <si>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</si>
  <si>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</si>
  <si>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</si>
  <si>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</si>
  <si>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</si>
  <si>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</si>
  <si>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</si>
  <si>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</si>
  <si>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</si>
  <si>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</si>
  <si>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</si>
  <si>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</si>
  <si>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</si>
  <si>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</si>
  <si>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</si>
  <si>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</si>
  <si>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</si>
  <si>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</si>
  <si>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</si>
  <si>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</si>
  <si>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</si>
  <si>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</si>
  <si>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</si>
  <si>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</si>
  <si>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</si>
  <si>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</si>
  <si>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</si>
  <si>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</si>
  <si>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</si>
  <si>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</si>
  <si>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</si>
  <si>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</si>
  <si>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</si>
  <si>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</si>
  <si>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</si>
  <si>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</si>
  <si>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</si>
  <si>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</si>
  <si>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</si>
  <si>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</si>
  <si>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</si>
  <si>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</si>
  <si>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</si>
  <si>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</si>
  <si>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</si>
  <si>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</si>
  <si>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</si>
  <si>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</si>
  <si>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</si>
  <si>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</si>
  <si>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</si>
  <si>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</si>
  <si>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</si>
  <si>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</si>
  <si>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</si>
  <si>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</si>
  <si>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</si>
  <si>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</si>
  <si>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</si>
  <si>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</si>
  <si>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</si>
  <si>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</si>
  <si>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</si>
  <si>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</si>
  <si>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</si>
  <si>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</si>
  <si>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</si>
  <si>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</si>
  <si>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</si>
  <si>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</si>
  <si>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</si>
  <si>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</si>
  <si>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</si>
  <si>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</si>
  <si>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</si>
  <si>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</si>
  <si>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</si>
  <si>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</si>
  <si>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</si>
  <si>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</si>
  <si>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</si>
  <si>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</si>
  <si>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</si>
  <si>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</si>
  <si>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</si>
  <si>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</si>
  <si>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</si>
  <si>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</si>
  <si>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</si>
  <si>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</si>
  <si>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</si>
  <si>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</si>
  <si>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</si>
  <si>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</si>
  <si>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</si>
  <si>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</si>
  <si>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</si>
  <si>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</si>
  <si>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</si>
  <si>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</si>
  <si>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</si>
  <si>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</si>
  <si>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</si>
  <si>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</si>
  <si>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</si>
  <si>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</si>
  <si>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</si>
  <si>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</si>
  <si>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</si>
  <si>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</si>
  <si>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</si>
  <si>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</si>
  <si>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</si>
  <si>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</si>
  <si>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</si>
  <si>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</si>
  <si>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</si>
  <si>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</si>
  <si>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</si>
  <si>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</si>
  <si>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</si>
  <si>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</si>
  <si>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</si>
  <si>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</si>
  <si>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</si>
  <si>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</si>
  <si>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</si>
  <si>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</si>
  <si>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</si>
  <si>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</si>
  <si>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</si>
  <si>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</si>
  <si>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</si>
  <si>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</si>
  <si>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</si>
  <si>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</si>
  <si>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</si>
  <si>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</si>
  <si>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</si>
  <si>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</si>
  <si>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</si>
  <si>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</si>
  <si>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</si>
  <si>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</si>
  <si>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</si>
  <si>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</si>
  <si>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</si>
  <si>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</si>
  <si>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</si>
  <si>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</si>
  <si>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</si>
  <si>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</si>
  <si>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</si>
  <si>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</si>
  <si>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</si>
  <si>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</si>
  <si>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</si>
  <si>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</si>
  <si>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</si>
  <si>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</si>
  <si>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</si>
  <si>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</si>
  <si>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</si>
  <si>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</si>
  <si>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</si>
  <si>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</si>
  <si>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</si>
  <si>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</si>
  <si>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</si>
  <si>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</si>
  <si>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</si>
  <si>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</si>
  <si>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</si>
  <si>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</si>
  <si>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</si>
  <si>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</si>
  <si>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</si>
  <si>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</si>
  <si>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</si>
  <si>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</si>
  <si>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</si>
  <si>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</si>
  <si>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</si>
  <si>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</si>
  <si>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</si>
  <si>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</si>
  <si>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</si>
  <si>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</si>
  <si>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</si>
  <si>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</si>
  <si>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</si>
  <si>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</si>
  <si>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</si>
  <si>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</si>
  <si>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</si>
  <si>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</si>
  <si>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</si>
  <si>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</si>
  <si>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</si>
  <si>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</si>
  <si>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</si>
  <si>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</si>
  <si>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</si>
  <si>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</si>
  <si>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</si>
  <si>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</si>
  <si>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</si>
  <si>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</si>
  <si>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</si>
  <si>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</si>
  <si>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</si>
  <si>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</si>
  <si>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</si>
  <si>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</si>
  <si>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</si>
  <si>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</si>
  <si>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</si>
  <si>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</si>
  <si>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</si>
  <si>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</si>
  <si>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</si>
  <si>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</si>
  <si>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</si>
  <si>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</si>
  <si>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</si>
  <si>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</si>
  <si>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</si>
  <si>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</si>
  <si>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</si>
  <si>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</si>
  <si>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</si>
  <si>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</si>
  <si>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</si>
  <si>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</si>
  <si>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</si>
  <si>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</si>
  <si>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</si>
  <si>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</si>
  <si>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</si>
  <si>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</si>
  <si>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</si>
  <si>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</si>
  <si>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</si>
  <si>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</si>
  <si>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</si>
  <si>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</si>
  <si>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</si>
  <si>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</si>
  <si>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</si>
  <si>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</si>
  <si>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</si>
  <si>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</si>
  <si>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</si>
  <si>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</si>
  <si>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</si>
  <si>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</si>
  <si>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</si>
  <si>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</si>
  <si>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</si>
  <si>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</si>
  <si>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</si>
  <si>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</si>
  <si>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</si>
  <si>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</si>
  <si>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</si>
  <si>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</si>
  <si>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</si>
  <si>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</si>
  <si>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</si>
  <si>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</si>
  <si>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</si>
  <si>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</si>
  <si>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</si>
  <si>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</si>
  <si>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</si>
  <si>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</si>
  <si>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</si>
  <si>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</si>
  <si>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</si>
  <si>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</si>
  <si>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</si>
  <si>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</si>
  <si>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</si>
  <si>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</si>
  <si>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</si>
  <si>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</si>
  <si>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</si>
  <si>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</si>
  <si>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</si>
  <si>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</si>
  <si>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</si>
  <si>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</si>
  <si>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</si>
  <si>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</si>
  <si>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</si>
  <si>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</si>
  <si>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</si>
  <si>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</si>
  <si>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</si>
  <si>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</si>
  <si>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</si>
  <si>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</si>
  <si>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</si>
  <si>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</si>
  <si>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</si>
  <si>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</si>
  <si>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</si>
  <si>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</si>
  <si>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</si>
  <si>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</si>
  <si>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</si>
  <si>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</si>
  <si>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</si>
  <si>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</si>
  <si>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</si>
  <si>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</si>
  <si>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</si>
  <si>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</si>
  <si>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</si>
  <si>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</si>
  <si>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</si>
  <si>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</si>
  <si>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</si>
  <si>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</si>
  <si>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</si>
  <si>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</si>
  <si>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</si>
  <si>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</si>
  <si>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</si>
  <si>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</si>
  <si>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</si>
  <si>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</si>
  <si>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</si>
  <si>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</si>
  <si>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</si>
  <si>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</si>
  <si>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</si>
  <si>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</si>
  <si>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</si>
  <si>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</si>
  <si>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</si>
  <si>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</si>
  <si>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</si>
  <si>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</si>
  <si>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</si>
  <si>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</si>
  <si>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</si>
  <si>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</si>
  <si>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</si>
  <si>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</si>
  <si>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</si>
  <si>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</si>
  <si>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</si>
  <si>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</si>
  <si>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</si>
  <si>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</si>
  <si>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</si>
  <si>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</si>
  <si>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</si>
  <si>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</si>
  <si>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</si>
  <si>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</si>
  <si>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</si>
  <si>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</si>
  <si>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</si>
  <si>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</si>
  <si>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</si>
  <si>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</si>
  <si>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</si>
  <si>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</si>
  <si>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</si>
  <si>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</si>
  <si>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</si>
  <si>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</si>
  <si>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</si>
  <si>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</si>
  <si>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</si>
  <si>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</si>
  <si>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</si>
  <si>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</si>
  <si>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</si>
  <si>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</si>
  <si>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</si>
  <si>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</si>
  <si>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</si>
  <si>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</si>
  <si>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</si>
  <si>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</si>
  <si>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</si>
  <si>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</si>
  <si>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</si>
  <si>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</si>
  <si>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</si>
  <si>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</si>
  <si>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</si>
  <si>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</si>
  <si>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</si>
  <si>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</si>
  <si>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</si>
  <si>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</si>
  <si>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</si>
  <si>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</si>
  <si>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</si>
  <si>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</si>
  <si>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</si>
  <si>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</si>
  <si>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</si>
  <si>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</si>
  <si>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</si>
  <si>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</si>
  <si>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</si>
  <si>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</si>
  <si>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</si>
  <si>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</si>
  <si>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</si>
  <si>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</si>
  <si>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</si>
  <si>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</si>
  <si>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</si>
  <si>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</si>
  <si>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</si>
  <si>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</si>
  <si>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</si>
  <si>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</si>
  <si>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</si>
  <si>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</si>
  <si>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</si>
  <si>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</si>
  <si>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</si>
  <si>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</si>
  <si>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</si>
  <si>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</si>
  <si>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</si>
  <si>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</si>
  <si>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</si>
  <si>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</si>
  <si>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</si>
  <si>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</si>
  <si>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</si>
  <si>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</si>
  <si>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</si>
  <si>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</si>
  <si>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</si>
  <si>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</si>
  <si>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</si>
  <si>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</si>
  <si>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</si>
  <si>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</si>
  <si>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</si>
  <si>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</si>
  <si>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</si>
  <si>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</si>
  <si>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</si>
  <si>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</si>
  <si>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</si>
  <si>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</si>
  <si>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</si>
  <si>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</si>
  <si>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</si>
  <si>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</si>
  <si>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</si>
  <si>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</si>
  <si>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</si>
  <si>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</si>
  <si>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</si>
  <si>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</si>
  <si>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</si>
  <si>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</si>
  <si>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</si>
  <si>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</si>
  <si>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</si>
  <si>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</si>
  <si>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</si>
  <si>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</si>
  <si>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</si>
  <si>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</si>
  <si>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</si>
  <si>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</si>
  <si>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</si>
  <si>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</si>
  <si>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</si>
  <si>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</si>
  <si>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</si>
  <si>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</si>
  <si>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</si>
  <si>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</si>
  <si>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</si>
  <si>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</si>
  <si>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</si>
  <si>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</si>
  <si>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</si>
  <si>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</si>
  <si>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</si>
  <si>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</si>
  <si>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</si>
  <si>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</si>
  <si>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</si>
  <si>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</si>
  <si>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</si>
  <si>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</si>
  <si>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</si>
  <si>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</si>
  <si>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</si>
  <si>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</si>
  <si>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</si>
  <si>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</si>
  <si>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</si>
  <si>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</si>
  <si>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</si>
  <si>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</si>
  <si>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</si>
  <si>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</si>
  <si>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</si>
  <si>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</si>
  <si>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</si>
  <si>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</si>
  <si>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</si>
  <si>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</si>
  <si>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</si>
  <si>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</si>
  <si>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</si>
  <si>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</si>
  <si>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</si>
  <si>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</si>
  <si>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</si>
  <si>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</si>
  <si>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</si>
  <si>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</si>
  <si>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</si>
  <si>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</si>
  <si>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</si>
  <si>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</si>
  <si>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</si>
  <si>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</si>
  <si>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</si>
  <si>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</si>
  <si>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</si>
  <si>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</si>
  <si>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</si>
  <si>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</si>
  <si>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</si>
  <si>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</si>
  <si>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</si>
  <si>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</si>
  <si>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</si>
  <si>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</si>
  <si>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</si>
  <si>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</si>
  <si>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</si>
  <si>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</si>
  <si>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</si>
  <si>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</si>
  <si>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</si>
  <si>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</si>
  <si>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</si>
  <si>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</si>
  <si>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</si>
  <si>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</si>
  <si>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</si>
  <si>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</si>
  <si>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</si>
  <si>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</si>
  <si>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</si>
  <si>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</si>
  <si>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</si>
  <si>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</si>
  <si>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</si>
  <si>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</si>
  <si>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</si>
  <si>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</si>
  <si>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</si>
  <si>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</si>
  <si>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</si>
  <si>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</si>
  <si>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</si>
  <si>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</si>
  <si>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</si>
  <si>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</si>
  <si>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</si>
  <si>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</si>
  <si>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</si>
  <si>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</si>
  <si>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</si>
  <si>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</si>
  <si>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</si>
  <si>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</si>
  <si>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</si>
  <si>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</si>
  <si>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</si>
  <si>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</si>
  <si>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</si>
  <si>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</si>
  <si>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</si>
  <si>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</si>
  <si>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</si>
  <si>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</si>
  <si>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</si>
  <si>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</si>
  <si>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</si>
  <si>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</si>
  <si>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</si>
  <si>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</si>
  <si>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</si>
  <si>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</si>
  <si>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</si>
  <si>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</si>
  <si>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</si>
  <si>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</si>
  <si>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</si>
  <si>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</si>
  <si>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</si>
  <si>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</si>
  <si>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</si>
  <si>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</si>
  <si>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</si>
  <si>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</si>
  <si>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</si>
  <si>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</si>
  <si>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</si>
  <si>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</si>
  <si>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</si>
  <si>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</si>
  <si>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</si>
  <si>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</si>
  <si>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</si>
  <si>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</si>
  <si>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</si>
  <si>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</si>
  <si>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</si>
  <si>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</si>
  <si>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</si>
  <si>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</si>
  <si>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</si>
  <si>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</si>
  <si>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</si>
  <si>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</si>
  <si>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</si>
  <si>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</si>
  <si>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</si>
  <si>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</si>
  <si>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</si>
  <si>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</si>
  <si>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</si>
  <si>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</si>
  <si>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</si>
  <si>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</si>
  <si>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</si>
  <si>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</si>
  <si>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</si>
  <si>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</si>
  <si>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</si>
  <si>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</si>
  <si>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</si>
  <si>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</si>
  <si>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</si>
  <si>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</si>
  <si>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</si>
  <si>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</si>
  <si>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</si>
  <si>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</si>
  <si>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</si>
  <si>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</si>
  <si>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</si>
  <si>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</si>
  <si>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</si>
  <si>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</si>
  <si>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</si>
  <si>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</si>
  <si>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</si>
  <si>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</si>
  <si>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</si>
  <si>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</si>
  <si>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</si>
  <si>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</si>
  <si>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</si>
  <si>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</si>
  <si>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</si>
  <si>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</si>
  <si>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</si>
  <si>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</si>
  <si>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</si>
  <si>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</si>
  <si>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</si>
  <si>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</si>
  <si>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</si>
  <si>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</si>
  <si>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</si>
  <si>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</si>
  <si>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</si>
  <si>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</si>
  <si>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</si>
  <si>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</si>
  <si>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</si>
  <si>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</si>
  <si>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</si>
  <si>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</si>
  <si>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</si>
  <si>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</si>
  <si>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</si>
  <si>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</si>
  <si>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</si>
  <si>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</si>
  <si>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</si>
  <si>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</si>
  <si>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</si>
  <si>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</si>
  <si>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</si>
  <si>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</si>
  <si>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</si>
  <si>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</si>
  <si>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</si>
  <si>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</si>
  <si>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</si>
  <si>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</si>
  <si>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</si>
  <si>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</si>
  <si>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</si>
  <si>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</si>
  <si>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</si>
  <si>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</si>
  <si>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</si>
  <si>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</si>
  <si>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</si>
  <si>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</si>
  <si>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</si>
  <si>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</si>
  <si>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</si>
  <si>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</si>
  <si>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</si>
  <si>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</si>
  <si>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</si>
  <si>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</si>
  <si>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</si>
  <si>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</si>
  <si>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</si>
  <si>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</si>
  <si>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</si>
  <si>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</si>
  <si>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</si>
  <si>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</si>
  <si>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</si>
  <si>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</si>
  <si>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</si>
  <si>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</si>
  <si>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</si>
  <si>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</si>
  <si>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</si>
  <si>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</si>
  <si>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</si>
  <si>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</si>
  <si>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</si>
  <si>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</si>
  <si>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</si>
  <si>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</si>
  <si>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</si>
  <si>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</si>
  <si>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</si>
  <si>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</si>
  <si>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</si>
  <si>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</si>
  <si>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</si>
  <si>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</si>
  <si>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</si>
  <si>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</si>
  <si>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</si>
  <si>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</si>
  <si>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</si>
  <si>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</si>
  <si>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</si>
  <si>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</si>
  <si>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</si>
  <si>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</si>
  <si>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</si>
  <si>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</si>
  <si>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</si>
  <si>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</si>
  <si>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</si>
  <si>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</si>
  <si>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</si>
  <si>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</si>
  <si>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</si>
  <si>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</si>
  <si>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</si>
  <si>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</si>
  <si>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</si>
  <si>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</si>
  <si>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</si>
  <si>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</si>
  <si>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</si>
  <si>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</si>
  <si>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</si>
  <si>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</si>
  <si>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</si>
  <si>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</si>
  <si>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</si>
  <si>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</si>
  <si>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</si>
  <si>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</si>
  <si>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</si>
  <si>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</si>
  <si>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</si>
  <si>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</si>
  <si>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</si>
  <si>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</si>
  <si>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</si>
  <si>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</si>
  <si>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</si>
  <si>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</si>
  <si>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</si>
  <si>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</si>
  <si>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</si>
  <si>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</si>
  <si>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</si>
  <si>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</si>
  <si>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</si>
  <si>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</si>
  <si>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</si>
  <si>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</si>
  <si>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</si>
  <si>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</si>
  <si>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</si>
  <si>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</si>
  <si>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</si>
  <si>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</si>
  <si>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</si>
  <si>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</si>
  <si>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</si>
  <si>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</si>
  <si>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</si>
  <si>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</si>
  <si>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</si>
  <si>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</si>
  <si>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</si>
  <si>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</si>
  <si>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</si>
  <si>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</si>
  <si>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</si>
  <si>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</si>
  <si>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</si>
  <si>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</si>
  <si>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</si>
  <si>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</si>
  <si>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</si>
  <si>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</si>
  <si>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</si>
  <si>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</si>
  <si>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</si>
  <si>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</si>
  <si>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</si>
  <si>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</si>
  <si>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</si>
  <si>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</si>
  <si>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</si>
  <si>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</si>
  <si>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</si>
  <si>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</si>
  <si>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</si>
  <si>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</si>
  <si>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</si>
  <si>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</si>
  <si>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</si>
  <si>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</si>
  <si>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</si>
  <si>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</si>
  <si>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</si>
  <si>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</si>
  <si>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</si>
  <si>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</si>
  <si>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</si>
  <si>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</si>
  <si>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</si>
  <si>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</si>
  <si>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</si>
  <si>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</si>
  <si>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</si>
  <si>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</si>
  <si>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</si>
  <si>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</si>
  <si>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</si>
  <si>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</si>
  <si>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</si>
  <si>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</si>
  <si>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</si>
  <si>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</si>
  <si>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</si>
  <si>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</si>
  <si>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</si>
  <si>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</si>
  <si>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</si>
  <si>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</si>
  <si>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</si>
  <si>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</si>
  <si>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</si>
  <si>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</si>
  <si>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</si>
  <si>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</si>
  <si>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</si>
  <si>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</si>
  <si>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</si>
  <si>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</si>
  <si>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</si>
  <si>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</si>
  <si>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</si>
  <si>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</si>
  <si>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</si>
  <si>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</si>
  <si>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</si>
  <si>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</si>
  <si>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</si>
  <si>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</si>
  <si>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</si>
  <si>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</si>
  <si>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</si>
  <si>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</si>
  <si>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</si>
  <si>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</si>
  <si>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</si>
  <si>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</si>
  <si>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</si>
  <si>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</si>
  <si>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</si>
  <si>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</si>
  <si>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</si>
  <si>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</si>
  <si>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</si>
  <si>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</si>
  <si>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</si>
  <si>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</si>
  <si>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</si>
  <si>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</si>
  <si>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</si>
  <si>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</si>
  <si>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</si>
  <si>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</si>
  <si>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</si>
  <si>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</si>
  <si>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</si>
  <si>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</si>
  <si>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</si>
  <si>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</si>
  <si>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</si>
  <si>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</si>
  <si>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</si>
  <si>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</si>
  <si>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</si>
  <si>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</si>
  <si>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</si>
  <si>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</si>
  <si>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</si>
  <si>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</si>
  <si>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</si>
  <si>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</si>
  <si>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</si>
  <si>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</si>
  <si>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</si>
  <si>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</si>
  <si>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</si>
  <si>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</si>
  <si>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</si>
  <si>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</si>
  <si>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</si>
  <si>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</si>
  <si>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</si>
  <si>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</si>
  <si>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</si>
  <si>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</si>
  <si>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</si>
  <si>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</si>
  <si>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</si>
  <si>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</si>
  <si>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</si>
  <si>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</si>
  <si>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</si>
  <si>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</si>
  <si>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</si>
  <si>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</si>
  <si>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</si>
  <si>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</si>
  <si>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</si>
  <si>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</si>
  <si>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</si>
  <si>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</si>
  <si>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</si>
  <si>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</si>
  <si>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</si>
  <si>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</si>
  <si>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</si>
  <si>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</si>
  <si>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</si>
  <si>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</si>
  <si>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</si>
  <si>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</si>
  <si>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</si>
  <si>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</si>
  <si>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</si>
  <si>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</si>
  <si>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</si>
  <si>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</si>
  <si>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</si>
  <si>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</si>
  <si>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</si>
  <si>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</si>
  <si>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</si>
  <si>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</si>
  <si>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</si>
  <si>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</si>
  <si>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</si>
  <si>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</si>
  <si>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</si>
  <si>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</si>
  <si>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</si>
  <si>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</si>
  <si>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</si>
  <si>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</si>
  <si>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</si>
  <si>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</si>
  <si>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</si>
  <si>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</si>
  <si>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</si>
  <si>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</si>
  <si>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</si>
  <si>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</si>
  <si>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</si>
  <si>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</si>
  <si>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</si>
  <si>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</si>
  <si>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</si>
  <si>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</si>
  <si>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</si>
  <si>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</si>
  <si>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</si>
  <si>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</si>
  <si>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</si>
  <si>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</si>
  <si>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</si>
  <si>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</si>
  <si>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</si>
  <si>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</si>
  <si>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</si>
  <si>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</si>
  <si>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</si>
  <si>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</si>
  <si>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</si>
  <si>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</si>
  <si>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</si>
  <si>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</si>
  <si>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</si>
  <si>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</si>
  <si>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</si>
  <si>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</si>
  <si>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</si>
  <si>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</si>
  <si>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</si>
  <si>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</si>
  <si>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</si>
  <si>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</si>
  <si>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</si>
  <si>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</si>
  <si>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</si>
  <si>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</si>
  <si>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</si>
  <si>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</si>
  <si>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</si>
  <si>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</si>
  <si>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</si>
  <si>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</si>
  <si>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</si>
  <si>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</si>
  <si>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</si>
  <si>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</si>
  <si>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</si>
  <si>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</si>
  <si>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</si>
  <si>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</si>
  <si>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</si>
  <si>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</si>
  <si>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</si>
  <si>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</si>
  <si>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</si>
  <si>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</si>
  <si>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</si>
  <si>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</si>
  <si>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</si>
  <si>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</si>
  <si>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</si>
  <si>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</si>
  <si>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</si>
  <si>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</si>
  <si>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</si>
  <si>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</si>
  <si>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</si>
  <si>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</si>
  <si>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</si>
  <si>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</si>
  <si>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</si>
  <si>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</si>
  <si>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</si>
  <si>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</si>
  <si>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</si>
  <si>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</si>
  <si>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</si>
  <si>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</si>
  <si>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</si>
  <si>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</si>
  <si>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</si>
  <si>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</si>
  <si>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</si>
  <si>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</si>
  <si>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</si>
  <si>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</si>
  <si>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</si>
  <si>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</si>
  <si>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</si>
  <si>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</si>
  <si>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</si>
  <si>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</si>
  <si>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</si>
  <si>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</si>
  <si>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</si>
  <si>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</si>
  <si>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</si>
  <si>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</si>
  <si>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</si>
  <si>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</si>
  <si>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</si>
  <si>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</si>
  <si>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</si>
  <si>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</si>
  <si>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</si>
  <si>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</si>
  <si>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</si>
  <si>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</si>
  <si>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</si>
  <si>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</si>
  <si>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</si>
  <si>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</si>
  <si>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</si>
  <si>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</si>
  <si>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</si>
  <si>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</si>
  <si>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</si>
  <si>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</si>
  <si>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</si>
  <si>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</si>
  <si>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</si>
  <si>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</si>
  <si>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</si>
  <si>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</si>
  <si>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</si>
  <si>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</si>
  <si>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</si>
  <si>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</si>
  <si>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</si>
  <si>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</si>
  <si>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</si>
  <si>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</si>
  <si>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</si>
  <si>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</si>
  <si>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</si>
  <si>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</si>
  <si>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</si>
  <si>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</si>
  <si>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</si>
  <si>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</si>
  <si>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</si>
  <si>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</si>
  <si>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</si>
  <si>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</si>
  <si>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</si>
  <si>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</si>
  <si>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</si>
  <si>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</si>
  <si>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</si>
  <si>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</si>
  <si>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</si>
  <si>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</si>
  <si>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</si>
  <si>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</si>
  <si>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</si>
  <si>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</si>
  <si>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</si>
  <si>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</si>
  <si>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</si>
  <si>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</si>
  <si>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</si>
  <si>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</si>
  <si>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</si>
  <si>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</si>
  <si>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</si>
  <si>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</si>
  <si>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</si>
  <si>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</si>
  <si>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</si>
  <si>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</si>
  <si>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</si>
  <si>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</si>
  <si>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</si>
  <si>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</si>
  <si>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</si>
  <si>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</si>
  <si>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</si>
  <si>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</si>
  <si>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</si>
  <si>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</si>
  <si>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</si>
  <si>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</si>
  <si>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</si>
  <si>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</si>
  <si>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</si>
  <si>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</si>
  <si>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</si>
  <si>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</si>
  <si>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</si>
  <si>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</si>
  <si>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</si>
  <si>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</si>
  <si>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</si>
  <si>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</si>
  <si>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</si>
  <si>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</si>
  <si>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</si>
  <si>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</si>
  <si>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</si>
  <si>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</si>
  <si>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</si>
  <si>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</si>
  <si>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</si>
  <si>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</si>
  <si>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</si>
  <si>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</si>
  <si>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</si>
  <si>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</si>
  <si>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</si>
  <si>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</si>
  <si>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</si>
  <si>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</si>
  <si>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</si>
  <si>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</si>
  <si>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</si>
  <si>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</si>
  <si>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</si>
  <si>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</si>
  <si>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</si>
  <si>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</si>
  <si>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</si>
  <si>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</si>
  <si>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</si>
  <si>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</si>
  <si>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</si>
  <si>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</si>
  <si>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</si>
  <si>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</si>
  <si>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</si>
  <si>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</si>
  <si>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</si>
  <si>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</si>
  <si>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</si>
  <si>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</si>
  <si>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</si>
  <si>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</si>
  <si>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</si>
  <si>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</si>
  <si>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</si>
  <si>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</si>
  <si>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</si>
  <si>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</si>
  <si>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</si>
  <si>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</si>
  <si>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</si>
  <si>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</si>
  <si>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</si>
  <si>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</si>
  <si>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</si>
  <si>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</si>
  <si>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</si>
  <si>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</si>
  <si>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</si>
  <si>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</si>
  <si>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</si>
  <si>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</si>
  <si>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</si>
  <si>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</si>
  <si>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</si>
  <si>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</si>
  <si>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</si>
  <si>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</si>
  <si>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</si>
  <si>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</si>
  <si>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</si>
  <si>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</si>
  <si>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</si>
  <si>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</si>
  <si>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</si>
  <si>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</si>
  <si>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</si>
  <si>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</si>
  <si>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</si>
  <si>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</si>
  <si>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</si>
  <si>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</si>
  <si>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</si>
  <si>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</si>
  <si>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</si>
  <si>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</si>
  <si>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</si>
  <si>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</si>
  <si>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</si>
  <si>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</si>
  <si>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</si>
  <si>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</si>
  <si>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</si>
  <si>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</si>
  <si>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</si>
  <si>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</si>
  <si>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</si>
  <si>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</si>
  <si>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</si>
  <si>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</si>
  <si>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</si>
  <si>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</si>
  <si>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</si>
  <si>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</si>
  <si>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</si>
  <si>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</si>
  <si>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</si>
  <si>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</si>
  <si>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22 km</t>
  </si>
  <si>
    <t xml:space="preserve"> PCM-20250215-00000830 </t>
  </si>
  <si>
    <t>LTE site still down and  site located in aramco area access issue need special permission</t>
  </si>
  <si>
    <t>NO PCM</t>
  </si>
  <si>
    <t>Family building access night door close</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</si>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</sst>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321.44590706018789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8.8777430559275672E-2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45984.394332986114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45984.394332986114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45984.394332986114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45984.394332986114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45984.394332986114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45984.394332986114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45984.394332986114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45984.394332986114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45984.394332986114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45984.394332986114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45984.394332986114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45984.394332986114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45984.394332986114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45984.394332986114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45984.394332986114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45984.394332986114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45984.394332986114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45984.394332986114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45984.394332986114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45984.394332986114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45984.394332986114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45984.394332986114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45984.394332986114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45984.394332986114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45984.394332986114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45984.394332986114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45984.394332986114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45984.394332986114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45984.394332986114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45984.394332986114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45984.394332986114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45984.394332986114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0F35D207-BAC3-465E-8DB2-9B490B90C064}"/>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159.39449502315256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1.824502315139398E-2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17733</v>
      </c>
      <c r="E5" s="102"/>
      <c r="F5" s="103"/>
      <c r="G5" s="104">
        <f ca="1">IFERROR(NOW()-F5,"-")</f>
        <v>45984.394332986114</v>
      </c>
      <c r="H5" s="103"/>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45984.394332986114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45984.394332986114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45984.394332986114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45984.394332986114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45984.394332986114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45984.394332986114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45984.394332986114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45984.394332986114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45984.394332986114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45984.394332986114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45984.394332986114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45984.394332986114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45984.394332986114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45984.394332986114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45984.394332986114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45984.394332986114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45984.394332986114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45984.394332986114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45984.394332986114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45984.394332986114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45984.394332986114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45984.394332986114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45984.394332986114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45984.394332986114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45984.394332986114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45984.394332986114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45984.394332986114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45984.394332986114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45984.394332986114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45984.394332986114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45984.394332986114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45984.394332986114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45984.394332986114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45984.394332986114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45984.394332986114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45984.394332986114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45984.394332986114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45984.394332986114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45984.394332986114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45984.394332986114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45984.394332986114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45984.394332986114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45984.394332986114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45984.394332986114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45984.394332986114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45984.394332986114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45984.394332986114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45984.394332986114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45984.394332986114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45984.394332986114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45984.394332986114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45984.394332986114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45984.394332986114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45984.394332986114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45984.394332986114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45984.394332986114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45984.394332986114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45984.394332986114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45984.394332986114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45984.394332986114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45984.394332986114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45984.394332986114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45984.394332986114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45984.394332986114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45984.394332986114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45984.394332986114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45984.394332986114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45984.394332986114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45984.394332986114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45984.394332986114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45984.394332986114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45984.394332986114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45984.394332986114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45984.394332986114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45984.394332986114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45984.394332986114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45984.394332986114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45984.394332986114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45984.394332986114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45984.394332986114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45984.394332986114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45984.394332986114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45984.394332986114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45984.394332986114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45984.394332986114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45984.394332986114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45984.394332986114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45984.394332986114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45984.394332986114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45984.394332986114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45984.394332986114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45984.394332986114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45984.394332986114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45984.394332986114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45984.394332986114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45984.394332986114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45984.394332986114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45984.394332986114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45984.394332986114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45984.394332986114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45984.394332986114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45984.394332986114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45984.394332986114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45984.394332986114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45984.394332986114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45984.394332986114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45984.394332986114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45984.394332986114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45984.394332986114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45984.394332986114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45984.394332986114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45984.394332986114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45984.394332986114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45984.394332986114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45984.394332986114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45984.394332986114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45984.394332986114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45984.394332986114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45984.394332986114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45984.394332986114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45984.394332986114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45984.394332986114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45984.394332986114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45984.394332986114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45984.394332986114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45984.394332986114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45984.394332986114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45984.394332986114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45984.394332986114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45984.394332986114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45984.394332986114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45984.394332986114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45984.394332986114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45984.394332986114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45984.394332986114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45984.394332986114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45984.394332986114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45984.394332986114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45984.394332986114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45984.394332986114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45984.394332986114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45984.394332986114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45984.394332986114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45984.394332986114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45984.394332986114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45984.394332986114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45984.394332986114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45984.394332986114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45984.394332986114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45984.394332986114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45984.394332986114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45984.394332986114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45984.394332986114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45984.394332986114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45984.394332986114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45984.394332986114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45984.394332986114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45984.394332986114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45984.394332986114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45984.394332986114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45984.394332986114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45984.394332986114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45984.394332986114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45984.394332986114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45984.394332986114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45984.394332986114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45984.394332986114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45984.394332986114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45984.394332986114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45984.394332986114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45984.394332986114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45984.394332986114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45984.394332986114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45984.394332986114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45984.394332986114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45984.394332986114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45984.394332986114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45984.394332986114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45984.394332986114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45984.394332986114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45984.394332986114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45984.394332986114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45984.394332986114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45984.394332986114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45984.394332986114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45984.394332986114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45984.394332986114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45984.394332986114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45984.394332986114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45984.394332986114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45984.394332986114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45984.394332986114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45984.394332986114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45984.394332986114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45984.394332986114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45984.394332986114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45984.394332986114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45984.394332986114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45984.394332986114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45984.394332986114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45984.394332986114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45984.394332986114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45984.394332986114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45984.394332986114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45984.394332986114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45984.394332986114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45984.394332986114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45984.394332986114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45984.394332986114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45984.394332986114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45984.394332986114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45984.394332986114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45984.394332986114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45984.394332986114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45984.394332986114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45984.394332986114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45984.394332986114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45984.394332986114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45984.394332986114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45984.394332986114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45984.394332986114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45984.394332986114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45984.394332986114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45984.394332986114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45984.394332986114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45984.394332986114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45984.394332986114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45984.394332986114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45984.394332986114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45984.394332986114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45984.394332986114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45984.394332986114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45984.394332986114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45984.394332986114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45984.394332986114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45984.394332986114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45984.394332986114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45984.394332986114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45984.394332986114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45984.394332986114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45984.394332986114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45984.394332986114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45984.394332986114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45984.394332986114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45984.394332986114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45984.394332986114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45984.394332986114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45984.394332986114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45984.394332986114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45984.394332986114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45984.394332986114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45984.394332986114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45984.394332986114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45984.394332986114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45984.394332986114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45984.394332986114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45984.394332986114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45984.394332986114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45984.394332986114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45984.394332986114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45984.394332986114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45984.394332986114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45984.394332986114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45984.394332986114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45984.394332986114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45984.394332986114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45984.394332986114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45984.394332986114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45984.394332986114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45984.394332986114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45984.394332986114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45984.394332986114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45984.394332986114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45984.394332986114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45984.394332986114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45984.394332986114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45984.394332986114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45984.394332986114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45984.394332986114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45984.394332986114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45984.394332986114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45984.394332986114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45984.394332986114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45984.394332986114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45984.394332986114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45984.394332986114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45984.394332986114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45984.394332986114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45984.394332986114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45984.394332986114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45984.394332986114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45984.394332986114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45984.394332986114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45984.394332986114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45984.394332986114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45984.394332986114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45984.394332986114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45984.394332986114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45984.394332986114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45984.394332986114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45984.394332986114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45984.394332986114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45984.394332986114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45984.394332986114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45984.394332986114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45984.394332986114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45984.394332986114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45984.394332986114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45984.394332986114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45984.394332986114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45984.394332986114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45984.394332986114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45984.394332986114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45984.394332986114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45984.394332986114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45984.394332986114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45984.394332986114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45984.394332986114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45984.394332986114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45984.394332986114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45984.394332986114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45984.394332986114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45984.394332986114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45984.394332986114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45984.394332986114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45984.394332986114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45984.394332986114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45984.394332986114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45984.394332986114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45984.394332986114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45984.394332986114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45984.394332986114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45984.394332986114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45984.394332986114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45984.394332986114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45984.394332986114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45984.394332986114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45984.394332986114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45984.394332986114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45984.394332986114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45984.394332986114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45984.394332986114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45984.394332986114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45984.394332986114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45984.394332986114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45984.394332986114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45984.394332986114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45984.394332986114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45984.394332986114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45984.394332986114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45984.394332986114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45984.394332986114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45984.394332986114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45984.394332986114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45984.394332986114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45984.394332986114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45984.394332986114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45984.394332986114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45984.394332986114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45984.394332986114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45984.394332986114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45984.394332986114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45984.394332986114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45984.394332986114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45984.394332986114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45984.394332986114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45984.394332986114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45984.394332986114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45984.394332986114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45984.394332986114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45984.394332986114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45984.394332986114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45984.394332986114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45984.394332986114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45984.394332986114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45984.394332986114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45984.394332986114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45984.394332986114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45984.394332986114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45984.394332986114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45984.394332986114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45984.394332986114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45984.394332986114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45984.394332986114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45984.394332986114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45984.394332986114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45984.394332986114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45984.394332986114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45984.394332986114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45984.394332986114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45984.394332986114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45984.394332986114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45984.394332986114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45984.394332986114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45984.394332986114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45984.394332986114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45984.394332986114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45984.394332986114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45984.394332986114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45984.394332986114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45984.394332986114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45984.394332986114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45984.394332986114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45984.394332986114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45984.394332986114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45984.394332986114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45984.394332986114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45984.394332986114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45984.394332986114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45984.394332986114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45984.394332986114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45984.394332986114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45984.394332986114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45984.394332986114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45984.394332986114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45984.394332986114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45984.394332986114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45984.394332986114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45984.394332986114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45984.394332986114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45984.394332986114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45984.394332986114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45984.394332986114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45984.394332986114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45984.394332986114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45984.394332986114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45984.394332986114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45984.394332986114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45984.394332986114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45984.394332986114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45984.394332986114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45984.394332986114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45984.394332986114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45984.394332986114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45984.394332986114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45984.394332986114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45984.394332986114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45984.394332986114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45984.394332986114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45984.394332986114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45984.394332986114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45984.394332986114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45984.394332986114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45984.394332986114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45984.394332986114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45984.394332986114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45984.394332986114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45984.394332986114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45984.394332986114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45984.394332986114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45984.394332986114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45984.394332986114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45984.394332986114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45984.394332986114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45984.394332986114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45984.394332986114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45984.394332986114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45984.394332986114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45984.394332986114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45984.394332986114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45984.394332986114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45984.394332986114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45984.394332986114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45984.394332986114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45984.394332986114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45984.394332986114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45984.394332986114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45984.394332986114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45984.394332986114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45984.394332986114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45984.394332986114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45984.394332986114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45984.394332986114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45984.394332986114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45984.394332986114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45984.394332986114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45984.394332986114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45984.394332986114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45984.394332986114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45984.394332986114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45984.394332986114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45984.394332986114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45984.394332986114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45984.394332986114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45984.394332986114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45984.394332986114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45984.394332986114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45984.394332986114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45984.394332986114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45984.394332986114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45984.394332986114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45984.394332986114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45984.394332986114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45984.394332986114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45984.394332986114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45984.394332986114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45984.394332986114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45984.394332986114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45984.394332986114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45984.394332986114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45984.394332986114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45984.394332986114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45984.394332986114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45984.394332986114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45984.394332986114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45984.394332986114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45984.394332986114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45984.394332986114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45984.394332986114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45984.394332986114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45984.394332986114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45984.394332986114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45984.394332986114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45984.394332986114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45984.394332986114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45984.394332986114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45984.394332986114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45984.394332986114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45984.394332986114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45984.394332986114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45984.394332986114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45984.394332986114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45984.394332986114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45984.394332986114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45984.394332986114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45984.394332986114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45984.394332986114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45984.394332986114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45984.394332986114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45984.394332986114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45984.394332986114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45984.394332986114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45984.394332986114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45984.394332986114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45984.394332986114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45984.394332986114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45984.394332986114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45984.394332986114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45984.394332986114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45984.394332986114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45984.394332986114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45984.394332986114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45984.394332986114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45984.394332986114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45984.394332986114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45984.394332986114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45984.394332986114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45984.394332986114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45984.394332986114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45984.394332986114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45984.394332986114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45984.394332986114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45984.394332986114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45984.394332986114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45984.394332986114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45984.394332986114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45984.394332986114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45984.394332986114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45984.394332986114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45984.394332986114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45984.394332986114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45984.394332986114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45984.394332986114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45984.394332986114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45984.394332986114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45984.394332986114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45984.394332986114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45984.394332986114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45984.394332986114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45984.394332986114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45984.394332986114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45984.394332986114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45984.394332986114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45984.394332986114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45984.394332986114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45984.394332986114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45984.394332986114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45984.394332986114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45984.394332986114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45984.394332986114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45984.394332986114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45984.394332986114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45984.394332986114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45984.394332986114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45984.394332986114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45984.394332986114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45984.394332986114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45984.394332986114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45984.394332986114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45984.394332986114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45984.394332986114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45984.394332986114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45984.394332986114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45984.394332986114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45984.394332986114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45984.394332986114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45984.394332986114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45984.394332986114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45984.394332986114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45984.394332986114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45984.394332986114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45984.394332986114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45984.394332986114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45984.394332986114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45984.394332986114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45984.394332986114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45984.394332986114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45984.394332986114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45984.394332986114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45984.394332986114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45984.394332986114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45984.394332986114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45984.394332986114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45984.394332986114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45984.394332986114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45984.394332986114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45984.394332986114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45984.394332986114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45984.394332986114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45984.394332986114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45984.394332986114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45984.394332986114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45984.394332986114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45984.394332986114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45984.394332986114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45984.394332986114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45984.394332986114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45984.394332986114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45984.394332986114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45984.394332986114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45984.394332986114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45984.394332986114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45984.394332986114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45984.394332986114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45984.394332986114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45984.394332986114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45984.394332986114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45984.394332986114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45984.394332986114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45984.394332986114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45984.394332986114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45984.394332986114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45984.394332986114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45984.394332986114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45984.394332986114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45984.394332986114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45984.394332986114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45984.394332986114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45984.394332986114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45984.394332986114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45984.394332986114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45984.394332986114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45984.394332986114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45984.394332986114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45984.394332986114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45984.394332986114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45984.394332986114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45984.394332986114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45984.394332986114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45984.394332986114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45984.394332986114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45984.394332986114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45984.394332986114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45984.394332986114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45984.394332986114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45984.394332986114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45984.394332986114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45984.394332986114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45984.394332986114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45984.394332986114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45984.394332986114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45984.394332986114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45984.394332986114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45984.394332986114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45984.394332986114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45984.394332986114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45984.394332986114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45984.394332986114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45984.394332986114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45984.394332986114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45984.394332986114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45984.394332986114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45984.394332986114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45984.394332986114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45984.394332986114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45984.394332986114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45984.394332986114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45984.394332986114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45984.394332986114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45984.394332986114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45984.394332986114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45984.394332986114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45984.394332986114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45984.394332986114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45984.394332986114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45984.394332986114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45984.394332986114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45984.394332986114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45984.394332986114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45984.394332986114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45984.394332986114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45984.394332986114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45984.394332986114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45984.394332986114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45984.394332986114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45984.394332986114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45984.394332986114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45984.394332986114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45984.394332986114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45984.394332986114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45984.394332986114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45984.394332986114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45984.394332986114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45984.394332986114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45984.394332986114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45984.394332986114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45984.394332986114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45984.394332986114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45984.394332986114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45984.394332986114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45984.394332986114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45984.394332986114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45984.394332986114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45984.394332986114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45984.394332986114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45984.394332986114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45984.394332986114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45984.394332986114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45984.394332986114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45984.394332986114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45984.394332986114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45984.394332986114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45984.394332986114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45984.394332986114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45984.394332986114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45984.394332986114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45984.394332986114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45984.394332986114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45984.394332986114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45984.394332986114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45984.394332986114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45984.394332986114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45984.394332986114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45984.394332986114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45984.394332986114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45984.394332986114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45984.394332986114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45984.394332986114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45984.394332986114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45984.394332986114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45984.394332986114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45984.394332986114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45984.394332986114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45984.394332986114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45984.394332986114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45984.394332986114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45984.394332986114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45984.394332986114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45984.394332986114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45984.394332986114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45984.394332986114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45984.394332986114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45984.394332986114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45984.394332986114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45984.394332986114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45984.394332986114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45984.394332986114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45984.394332986114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45984.394332986114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45984.394332986114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45984.394332986114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45984.394332986114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45984.394332986114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45984.394332986114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45984.394332986114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45984.394332986114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45984.394332986114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45984.394332986114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45984.394332986114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45984.394332986114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45984.394332986114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45984.394332986114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45984.394332986114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45984.394332986114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45984.394332986114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45984.394332986114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45984.394332986114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45984.394332986114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45984.394332986114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45984.394332986114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45984.394332986114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45984.394332986114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45984.394332986114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45984.394332986114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45984.394332986114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45984.394332986114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45984.394332986114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45984.394332986114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45984.394332986114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45984.394332986114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45984.394332986114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45984.394332986114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45984.394332986114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45984.394332986114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45984.394332986114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45984.394332986114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45984.394332986114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45984.394332986114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45984.394332986114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45984.394332986114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45984.394332986114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45984.394332986114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45984.394332986114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45984.394332986114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45984.394332986114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45984.394332986114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45984.394332986114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45984.394332986114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45984.394332986114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45984.394332986114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45984.394332986114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45984.394332986114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45984.394332986114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45984.394332986114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45984.394332986114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45984.394332986114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45984.394332986114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45984.394332986114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45984.394332986114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45984.394332986114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45984.394332986114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45984.394332986114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45984.394332986114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45984.394332986114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45984.394332986114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45984.394332986114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45984.394332986114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45984.394332986114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45984.394332986114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45984.394332986114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45984.394332986114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45984.394332986114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45984.394332986114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45984.394332986114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45984.394332986114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45984.394332986114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45984.394332986114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45984.394332986114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45984.394332986114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45984.394332986114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45984.394332986114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45984.394332986114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45984.394332986114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45984.394332986114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45984.394332986114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45984.394332986114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45984.394332986114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45984.394332986114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45984.394332986114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45984.394332986114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45984.394332986114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45984.394332986114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45984.394332986114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45984.394332986114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45984.394332986114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45984.394332986114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45984.394332986114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45984.394332986114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45984.394332986114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45984.394332986114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45984.394332986114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45984.394332986114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45984.394332986114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45984.394332986114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45984.394332986114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45984.394332986114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45984.394332986114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45984.394332986114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45984.394332986114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45984.394332986114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45984.394332986114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45984.394332986114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45984.394332986114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45984.394332986114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45984.394332986114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45984.394332986114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45984.394332986114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45984.394332986114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45984.394332986114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45984.394332986114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45984.394332986114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45984.394332986114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45984.394332986114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45984.394332986114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45984.394332986114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45984.394332986114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45984.394332986114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45984.394332986114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45984.394332986114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45984.394332986114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45984.394332986114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45984.394332986114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45984.394332986114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45984.394332986114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45984.394332986114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45984.394332986114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45984.394332986114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45984.394332986114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45984.394332986114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45984.394332986114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45984.394332986114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45984.394332986114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45984.394332986114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45984.394332986114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45984.394332986114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45984.394332986114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45984.394332986114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45984.394332986114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45984.394332986114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45984.394332986114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45984.394332986114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45984.394332986114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45984.394332986114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45984.394332986114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45984.394332986114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45984.394332986114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45984.394332986114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45984.394332986114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45984.394332986114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45984.394332986114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45984.394332986114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45984.394332986114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45984.394332986114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45984.394332986114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45984.394332986114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45984.394332986114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45984.394332986114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45984.394332986114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45984.394332986114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45984.394332986114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45984.394332986114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45984.394332986114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45984.394332986114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45984.394332986114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45984.394332986114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45984.394332986114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45984.394332986114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45984.394332986114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45984.394332986114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45984.394332986114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45984.394332986114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45984.394332986114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45984.394332986114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45984.394332986114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45984.394332986114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45984.394332986114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45984.394332986114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45984.394332986114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45984.394332986114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45984.394332986114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45984.394332986114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45984.394332986114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45984.394332986114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45984.394332986114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45984.394332986114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45984.394332986114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45984.394332986114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45984.394332986114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45984.394332986114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45984.394332986114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45984.394332986114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45984.394332986114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45984.394332986114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45984.394332986114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45984.394332986114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45984.394332986114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45984.394332986114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45984.394332986114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45984.394332986114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45984.394332986114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45984.394332986114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45984.394332986114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45984.394332986114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45984.394332986114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45984.394332986114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45984.394332986114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45984.394332986114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45984.394332986114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45984.394332986114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45984.394332986114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45984.394332986114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45984.394332986114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45984.394332986114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45984.394332986114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45984.394332986114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45984.394332986114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45984.394332986114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45984.394332986114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45984.394332986114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45984.394332986114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45984.394332986114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45984.394332986114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45984.394332986114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45984.394332986114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45984.394332986114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45984.394332986114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45984.394332986114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45984.394332986114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45984.394332986114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45984.394332986114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45984.394332986114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45984.394332986114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45984.394332986114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45984.394332986114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45984.394332986114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45984.394332986114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45984.394332986114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45984.394332986114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45984.394332986114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45984.394332986114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45984.394332986114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45984.394332986114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45984.394332986114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45984.394332986114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45984.394332986114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45984.394332986114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45984.394332986114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45984.394332986114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45984.394332986114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45984.394332986114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45984.394332986114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45984.394332986114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45984.394332986114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45984.394332986114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45984.394332986114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45984.394332986114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45984.394332986114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45984.394332986114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45984.394332986114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45984.394332986114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45984.394332986114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45984.394332986114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45984.394332986114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45984.394332986114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45984.394332986114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45984.394332986114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45984.394332986114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45984.394332986114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45984.394332986114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45984.394332986114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45984.394332986114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45984.394332986114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45984.394332986114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45984.394332986114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45984.394332986114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45984.394332986114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45984.394332986114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45984.394332986114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45984.394332986114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45984.394332986114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45984.394332986114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45984.394332986114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45984.394332986114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45984.394332986114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45984.394332986114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45984.394332986114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45984.394332986114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45984.394332986114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45984.394332986114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45984.394332986114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45984.394332986114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45984.394332986114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45984.394332986114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45984.394332986114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45984.394332986114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45984.394332986114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45984.394332986114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45984.394332986114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45984.394332986114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45984.394332986114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45984.394332986114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45984.394332986114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45984.394332986114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45984.394332986114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45984.394332986114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45984.394332986114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45984.394332986114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45984.394332986114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45984.394332986114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45984.394332986114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45984.394332986114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45984.394332986114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45984.394332986114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45984.394332986114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45984.394332986114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45984.394332986114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45984.394332986114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45984.394332986114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45984.394332986114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45984.394332986114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45984.394332986114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45984.394332986114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45984.394332986114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45984.394332986114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45984.394332986114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45984.394332986114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45984.394332986114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45984.394332986114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45984.394332986114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45984.394332986114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45984.394332986114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45984.394332986114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45984.394332986114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45984.394332986114</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280.91361539351783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45984.394332986114</v>
      </c>
      <c r="H3" s="95">
        <v>45983.94866898148</v>
      </c>
      <c r="I3" s="113" t="str">
        <f>IFERROR(VLOOKUP(D3,DB!A:F,6,0),"")</f>
        <v>Sceco</v>
      </c>
      <c r="J3" s="113" t="str">
        <f>IFERROR(VLOOKUP(D3,DB!A:G,7,0),"")</f>
        <v>In progress</v>
      </c>
      <c r="K3" s="97" t="s">
        <v>39112</v>
      </c>
      <c r="L3" s="91" t="str">
        <f>IFERROR(VLOOKUP(D3,DB!A:I,9,0),"")</f>
        <v>Latis</v>
      </c>
    </row>
    <row r="4" spans="1:16" ht="15" customHeight="1">
      <c r="A4" s="113" t="s">
        <v>39111</v>
      </c>
      <c r="B4" s="113" t="str">
        <f>IFERROR(VLOOKUP(D4,DB!A:K,11,0),"")</f>
        <v>R4</v>
      </c>
      <c r="C4" s="93">
        <v>2</v>
      </c>
      <c r="D4" s="91" t="s">
        <v>36675</v>
      </c>
      <c r="E4" s="94" t="s">
        <v>39021</v>
      </c>
      <c r="F4" s="95"/>
      <c r="G4" s="96">
        <f ca="1">IFERROR(NOW()-F4,"")</f>
        <v>45984.394332986114</v>
      </c>
      <c r="H4" s="95">
        <v>45984.35125</v>
      </c>
      <c r="I4" s="113" t="str">
        <f>IFERROR(VLOOKUP(D4,DB!A:F,6,0),"")</f>
        <v>SCECO</v>
      </c>
      <c r="J4" s="113" t="str">
        <f>IFERROR(VLOOKUP(D4,DB!A:G,7,0),"")</f>
        <v>Vandalized</v>
      </c>
      <c r="K4" s="97" t="s">
        <v>39113</v>
      </c>
      <c r="L4" s="91" t="str">
        <f>IFERROR(VLOOKUP(D4,DB!A:I,9,0),"")</f>
        <v>Latis</v>
      </c>
    </row>
    <row r="5" spans="1:16" ht="15" customHeight="1">
      <c r="A5" s="113"/>
      <c r="B5" s="113" t="str">
        <f>IFERROR(VLOOKUP(D5,DB!A:K,11,0),"")</f>
        <v/>
      </c>
      <c r="C5" s="93"/>
      <c r="D5" s="91"/>
      <c r="E5" s="94"/>
      <c r="F5" s="95"/>
      <c r="G5" s="96">
        <f ca="1">IFERROR(NOW()-F5,"")</f>
        <v>45984.394332986114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45984.394332986114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45984.394332986114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45984.394332986114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45984.394332986114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45984.394332986114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45984.394332986114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45984.394332986114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45984.394332986114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45984.394332986114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45984.394332986114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45984.394332986114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45984.394332986114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45984.394332986114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45984.394332986114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45984.394332986114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45984.394332986114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45984.394332986114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45984.394332986114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45984.394332986114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45984.394332986114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45984.394332986114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45984.394332986114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45984.394332986114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45984.394332986114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45984.394332986114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45984.394332986114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45984.394332986114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45984.394332986114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45984.394332986114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45984.394332986114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45984.394332986114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45984.394332986114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45984.394332986114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45984.394332986114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45984.394332986114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45984.394332986114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45984.394332986114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45984.394332986114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45984.394332986114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45984.394332986114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45984.394332986114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45984.394332986114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45984.394332986114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45984.394332986114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45984.394332986114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45984.394332986114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45984.394332986114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45984.394332986114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45984.394332986114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45984.394332986114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45984.394332986114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45984.394332986114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45984.394332986114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45984.394332986114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45984.394332986114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45984.394332986114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45984.394332986114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45984.394332986114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45984.394332986114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45984.394332986114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45984.394332986114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45984.394332986114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45984.394332986114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45984.394332986114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45984.394332986114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45984.394332986114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45984.394332986114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45984.394332986114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45984.394332986114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45984.394332986114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45984.394332986114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45984.394332986114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45984.394332986114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45984.394332986114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45984.394332986114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45984.394332986114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45984.394332986114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45984.394332986114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45984.394332986114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45984.394332986114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45984.394332986114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45984.394332986114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45984.394332986114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45984.394332986114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45984.394332986114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45984.394332986114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45984.394332986114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45984.394332986114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45984.394332986114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45984.394332986114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45984.394332986114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45984.394332986114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45984.394332986114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45984.394332986114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45984.394332986114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45984.394332986114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45984.394332986114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45984.394332986114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45984.394332986114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45984.394332986114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45984.394332986114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45984.394332986114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45984.394332986114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45984.394332986114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45984.394332986114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45984.394332986114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45984.394332986114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45984.394332986114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45984.394332986114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45984.394332986114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45984.394332986114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45984.394332986114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45984.394332986114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45984.394332986114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45984.394332986114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45984.394332986114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45984.394332986114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45984.394332986114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45984.394332986114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45984.394332986114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45984.394332986114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45984.394332986114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45984.394332986114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45984.394332986114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45984.394332986114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45984.394332986114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45984.394332986114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45984.394332986114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45984.394332986114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45984.394332986114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45984.394332986114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45984.394332986114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45984.394332986114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45984.394332986114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45984.394332986114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45984.394332986114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45984.394332986114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45984.394332986114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45984.394332986114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45984.394332986114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45984.394332986114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45984.394332986114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45984.394332986114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45984.394332986114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45984.394332986114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45984.394332986114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45984.394332986114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45984.394332986114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45984.394332986114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45984.394332986114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45984.394332986114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45984.394332986114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45984.394332986114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45984.394332986114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45984.394332986114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45984.394332986114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45984.394332986114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45984.394332986114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45984.394332986114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45984.394332986114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45984.394332986114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45984.394332986114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45984.394332986114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45984.394332986114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45984.394332986114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45984.394332986114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45984.394332986114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45984.394332986114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45984.394332986114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45984.394332986114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45984.394332986114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45984.394332986114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45984.394332986114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45984.394332986114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45984.394332986114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45984.394332986114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45984.394332986114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45984.394332986114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45984.394332986114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45984.394332986114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45984.394332986114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45984.394332986114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45984.394332986114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45984.394332986114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45984.394332986114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45984.394332986114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45984.394332986114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45984.394332986114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45984.394332986114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45984.394332986114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45984.394332986114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45984.394332986114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45984.394332986114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45984.394332986114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45984.394332986114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45984.394332986114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45984.394332986114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45984.394332986114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45984.394332986114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45984.394332986114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45984.394332986114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45984.394332986114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45984.394332986114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45984.394332986114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45984.394332986114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45984.394332986114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45984.394332986114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45984.394332986114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45984.394332986114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45984.394332986114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45984.394332986114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45984.394332986114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45984.394332986114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45984.394332986114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45984.394332986114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45984.394332986114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45984.394332986114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45984.394332986114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45984.394332986114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45984.394332986114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45984.394332986114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45984.394332986114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45984.394332986114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45984.394332986114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45984.394332986114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45984.394332986114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45984.394332986114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45984.394332986114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45984.394332986114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45984.394332986114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45984.394332986114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45984.394332986114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45984.394332986114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45984.394332986114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45984.394332986114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45984.394332986114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45984.394332986114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45984.394332986114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45984.394332986114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45984.394332986114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45984.394332986114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45984.394332986114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45984.394332986114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45984.394332986114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45984.394332986114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45984.394332986114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45984.394332986114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45984.394332986114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45984.394332986114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45984.394332986114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45984.394332986114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45984.394332986114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45984.394332986114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45984.394332986114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45984.394332986114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45984.394332986114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45984.394332986114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45984.394332986114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45984.394332986114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45984.394332986114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45984.394332986114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45984.394332986114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45984.394332986114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45984.394332986114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45984.394332986114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45984.394332986114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45984.394332986114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45984.394332986114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45984.394332986114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45984.394332986114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45984.394332986114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45984.394332986114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45984.394332986114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45984.394332986114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45984.394332986114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45984.394332986114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45984.394332986114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45984.394332986114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45984.394332986114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45984.394332986114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45984.394332986114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45984.394332986114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45984.394332986114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45984.394332986114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45984.394332986114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45984.394332986114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45984.394332986114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45984.394332986114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45984.394332986114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45984.394332986114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45984.394332986114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45984.394332986114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45984.394332986114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45984.394332986114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45984.394332986114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45984.394332986114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45984.394332986114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45984.394332986114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45984.394332986114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45984.394332986114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45984.394332986114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45984.394332986114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45984.394332986114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45984.394332986114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45984.394332986114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45984.394332986114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45984.394332986114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45984.394332986114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45984.394332986114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45984.394332986114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45984.394332986114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45984.394332986114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45984.394332986114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45984.394332986114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45984.394332986114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45984.394332986114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45984.394332986114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45984.394332986114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45984.394332986114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45984.394332986114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45984.394332986114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45984.394332986114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45984.394332986114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45984.394332986114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45984.394332986114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45984.394332986114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45984.394332986114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45984.394332986114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45984.394332986114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45984.394332986114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45984.394332986114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45984.394332986114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45984.394332986114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45984.394332986114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45984.394332986114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45984.394332986114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45984.394332986114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45984.394332986114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45984.394332986114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45984.394332986114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45984.394332986114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45984.394332986114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45984.394332986114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45984.394332986114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45984.394332986114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45984.394332986114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45984.394332986114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45984.394332986114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45984.394332986114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45984.394332986114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45984.394332986114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45984.394332986114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45984.394332986114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45984.394332986114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45984.394332986114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45984.394332986114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45984.394332986114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45984.394332986114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45984.394332986114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45984.394332986114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45984.394332986114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45984.394332986114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45984.394332986114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45984.394332986114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45984.394332986114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45984.394332986114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45984.394332986114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45984.394332986114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45984.394332986114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45984.394332986114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45984.394332986114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45984.394332986114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45984.394332986114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45984.394332986114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45984.394332986114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45984.394332986114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45984.394332986114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45984.394332986114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45984.394332986114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45984.394332986114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45984.394332986114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45984.394332986114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45984.394332986114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45984.394332986114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45984.394332986114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45984.394332986114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45984.394332986114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45984.394332986114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45984.394332986114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45984.394332986114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45984.394332986114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45984.394332986114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45984.394332986114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45984.394332986114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45984.394332986114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45984.394332986114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45984.394332986114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45984.394332986114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45984.394332986114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45984.394332986114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45984.394332986114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45984.394332986114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45984.394332986114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45984.394332986114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45984.394332986114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45984.394332986114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45984.394332986114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45984.394332986114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45984.394332986114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45984.394332986114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45984.394332986114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45984.394332986114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45984.394332986114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45984.394332986114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45984.394332986114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45984.394332986114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45984.394332986114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45984.394332986114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45984.394332986114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45984.394332986114</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92.562272800925712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58.205455671297386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35.733221875001618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6.8795297453762032</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3.021034375000454</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2</v>
      </c>
      <c r="D7" s="109" t="s">
        <v>33320</v>
      </c>
      <c r="E7" s="128" t="s">
        <v>39021</v>
      </c>
      <c r="F7" s="128">
        <v>45984.303518518522</v>
      </c>
      <c r="G7" s="111">
        <f ca="1">IFERROR(NOW()-F7,"")</f>
        <v>9.0814467592281289E-2</v>
      </c>
      <c r="H7" s="128">
        <v>45984.305439814816</v>
      </c>
      <c r="I7" s="109" t="str">
        <f>IFERROR(VLOOKUP(D7,DB!A:F,6,0),"")</f>
        <v>SCECO</v>
      </c>
      <c r="J7" s="109" t="str">
        <f>IFERROR(VLOOKUP(D7,DB!A:G,7,0),"")</f>
        <v>Dead</v>
      </c>
      <c r="K7" s="109" t="s">
        <v>39125</v>
      </c>
      <c r="L7" s="109" t="str">
        <f>IFERROR(VLOOKUP(D7,DB!A:I,9,0),"")</f>
        <v>Latis</v>
      </c>
    </row>
    <row r="8" spans="1:13">
      <c r="A8" s="109" t="s">
        <v>39126</v>
      </c>
      <c r="B8" s="109" t="str">
        <f>IFERROR(VLOOKUP(D8,DB!A:K,11,0),"")</f>
        <v>R5</v>
      </c>
      <c r="C8" s="109">
        <v>1</v>
      </c>
      <c r="D8" s="109" t="s">
        <v>36881</v>
      </c>
      <c r="E8" s="128" t="s">
        <v>39021</v>
      </c>
      <c r="F8" s="109" t="s">
        <v>39127</v>
      </c>
      <c r="G8" s="111" t="str">
        <f ca="1">IFERROR(NOW()-F8,"")</f>
        <v/>
      </c>
      <c r="H8" s="128">
        <v>45984.365185185183</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45984.394332986114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45984.394332986114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45984.394332986114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45984.394332986114</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45984.394332986114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45984.394332986114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45984.394332986114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45984.394332986114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45984.394332986114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45984.394332986114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45984.394332986114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45984.394332986114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45984.394332986114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45984.394332986114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45984.394332986114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45984.394332986114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45984.394332986114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45984.394332986114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45984.394332986114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45984.394332986114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45984.394332986114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45984.394332986114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45984.394332986114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45984.394332986114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45984.394332986114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45984.394332986114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45984.394332986114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45984.394332986114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45984.394332986114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45984.394332986114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45984.394332986114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45984.394332986114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45984.394332986114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45984.394332986114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45984.394332986114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45984.394332986114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45984.394332986114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45984.394332986114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45984.394332986114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45984.394332986114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45984.394332986114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45984.394332986114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45984.394332986114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45984.394332986114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45984.394332986114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45984.394332986114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45984.394332986114</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45984.394332986114</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45984.394332986114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45984.394332986114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45984.394332986114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45984.394332986114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45984.394332986114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45984.394332986114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45984.394332986114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45984.394332986114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45984.394332986114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45984.394332986114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45984.394332986114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45984.394332986114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45984.394332986114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45984.394332986114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45984.394332986114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45984.394332986114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45984.394332986114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45984.394332986114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45984.394332986114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45984.394332986114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45984.394332986114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45984.394332986114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45984.394332986114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45984.394332986114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45984.394332986114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45984.394332986114</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39111</v>
      </c>
      <c r="B2" s="119" t="str">
        <f>IFERROR(VLOOKUP(D2,DB!A:K,11,0),"")</f>
        <v>R6</v>
      </c>
      <c r="C2" s="120">
        <v>1</v>
      </c>
      <c r="D2" s="119" t="s">
        <v>30242</v>
      </c>
      <c r="E2" s="109"/>
      <c r="F2" s="121"/>
      <c r="G2" s="104">
        <f t="shared" ref="G2:G5" ca="1" si="0">IFERROR(NOW()-F2,"-")</f>
        <v>45984.394332986114</v>
      </c>
      <c r="H2" s="121">
        <v>45984.308935185189</v>
      </c>
      <c r="I2" s="119" t="str">
        <f>IFERROR(VLOOKUP(D2,DB!A:F,6,0),"")</f>
        <v>SCECO</v>
      </c>
      <c r="J2" s="119" t="str">
        <f>IFERROR(VLOOKUP(D2,DB!A:G,7,0),"")</f>
        <v>Dead+No BB Design</v>
      </c>
      <c r="K2" s="122" t="s">
        <v>39129</v>
      </c>
      <c r="L2" s="123" t="str">
        <f>IFERROR(VLOOKUP(D2,DB!A:I,9,0),"")</f>
        <v>Latis</v>
      </c>
    </row>
    <row r="3" spans="1:16382" ht="31.5" customHeight="1">
      <c r="A3" s="118"/>
      <c r="B3" s="119" t="str">
        <f>IFERROR(VLOOKUP(D3,DB!A:K,11,0),"")</f>
        <v/>
      </c>
      <c r="C3" s="120"/>
      <c r="D3" s="119"/>
      <c r="E3" s="109"/>
      <c r="F3" s="121"/>
      <c r="G3" s="104">
        <f t="shared" ca="1" si="0"/>
        <v>45984.394332986114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45984.394332986114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45984.394332986114</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45984.394332986114</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45984.394332986114</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45984.394332986114</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45984.394332986114</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45984.394332986114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45984.394332986114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45984.394332986114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45984.394332986114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45984.394332986114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45984.394332986114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45984.394332986114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45984.394332986114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45984.394332986114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45984.394332986114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45984.394332986114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45984.394332986114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45984.394332986114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45984.394332986114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45984.394332986114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45984.394332986114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45984.394332986114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45984.394332986114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45984.394332986114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45984.394332986114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45984.394332986114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45984.394332986114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45984.394332986114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45984.394332986114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45984.394332986114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45984.394332986114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45984.394332986114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45984.394332986114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45984.394332986114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45984.394332986114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45984.394332986114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45984.394332986114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45984.394332986114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45984.394332986114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45984.394332986114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45984.394332986114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45984.394332986114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45984.394332986114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45984.394332986114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45984.394332986114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45984.394332986114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45984.394332986114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45984.394332986114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45984.394332986114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45984.394332986114</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2025-11-23T06:28:31Z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