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636" documentId="120_S{2AC9BD13-BADA-5192-A53E-5A8FF88502F6}" xr6:coauthVersionLast="47" xr6:coauthVersionMax="47" xr10:uidLastSave="{CA0F0A5C-647B-476A-9B56-B73B3F97DD91}"/>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5" i="3" l="1"/>
  <c r="D3" i="3"/>
  <c r="D4" i="3"/>
  <c r="I2" i="9"/>
  <c r="B2" i="9"/>
  <c r="B3" i="9"/>
  <c r="B4" i="9"/>
  <c r="B5" i="9"/>
  <c r="B6" i="9"/>
  <c r="G2" i="9"/>
  <c r="G3" i="9"/>
  <c r="L3" i="4"/>
  <c r="L4" i="4"/>
  <c r="L5" i="4"/>
  <c r="L6" i="4"/>
  <c r="L7" i="4"/>
  <c r="L8" i="4"/>
  <c r="L9" i="4"/>
  <c r="L10" i="4"/>
  <c r="L11" i="4"/>
  <c r="L12" i="4"/>
  <c r="L13" i="4"/>
  <c r="L14" i="4"/>
  <c r="L15" i="4"/>
  <c r="L16" i="4"/>
  <c r="L17" i="4"/>
  <c r="L18" i="4"/>
  <c r="L19" i="4"/>
  <c r="L20" i="4"/>
  <c r="L21" i="4"/>
  <c r="L22" i="4"/>
  <c r="L23" i="4"/>
  <c r="L24" i="4"/>
  <c r="L25" i="4"/>
  <c r="L26" i="4"/>
  <c r="L27" i="4"/>
  <c r="L28" i="4"/>
  <c r="L29" i="4"/>
  <c r="L30" i="4"/>
  <c r="I3" i="4"/>
  <c r="J3" i="4"/>
  <c r="I4" i="4"/>
  <c r="J4" i="4"/>
  <c r="I5" i="4"/>
  <c r="J5" i="4"/>
  <c r="I6" i="4"/>
  <c r="J6" i="4"/>
  <c r="I7" i="4"/>
  <c r="J7" i="4"/>
  <c r="I8" i="4"/>
  <c r="J8" i="4"/>
  <c r="I9" i="4"/>
  <c r="J9" i="4"/>
  <c r="I10" i="4"/>
  <c r="J10" i="4"/>
  <c r="I11" i="4"/>
  <c r="J11" i="4"/>
  <c r="I12" i="4"/>
  <c r="J12" i="4"/>
  <c r="I13" i="4"/>
  <c r="J13" i="4"/>
  <c r="I14" i="4"/>
  <c r="J14" i="4"/>
  <c r="I15" i="4"/>
  <c r="J15" i="4"/>
  <c r="I16" i="4"/>
  <c r="J16" i="4"/>
  <c r="I17" i="4"/>
  <c r="J17" i="4"/>
  <c r="I3" i="9"/>
  <c r="I4" i="9"/>
  <c r="I5" i="9"/>
  <c r="I6" i="9"/>
  <c r="G4" i="9"/>
  <c r="G5" i="9"/>
  <c r="L2" i="9"/>
  <c r="L3" i="9"/>
  <c r="L4" i="9"/>
  <c r="L5" i="9"/>
  <c r="L6" i="9"/>
  <c r="J2" i="9"/>
  <c r="J3" i="9"/>
  <c r="J4" i="9"/>
  <c r="J5" i="9"/>
  <c r="J6" i="9"/>
  <c r="G6" i="9"/>
  <c r="G7" i="9"/>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I8" i="9"/>
  <c r="B11" i="9"/>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7" i="9"/>
  <c r="I7" i="9"/>
  <c r="J7" i="9"/>
  <c r="L7" i="9"/>
  <c r="B8" i="9"/>
  <c r="G8" i="9"/>
  <c r="J8" i="9"/>
  <c r="L8" i="9"/>
  <c r="B9" i="9"/>
  <c r="G9" i="9"/>
  <c r="I9" i="9"/>
  <c r="J9" i="9"/>
  <c r="L9" i="9"/>
  <c r="B10" i="9"/>
  <c r="G10" i="9"/>
  <c r="I10" i="9"/>
  <c r="J10" i="9"/>
  <c r="L10" i="9"/>
  <c r="G11" i="9"/>
  <c r="I11" i="9"/>
  <c r="J11" i="9"/>
  <c r="L11" i="9"/>
  <c r="B12" i="9"/>
  <c r="G12" i="9"/>
  <c r="I12" i="9"/>
  <c r="J12" i="9"/>
  <c r="L12" i="9"/>
  <c r="B13" i="9"/>
  <c r="G13" i="9"/>
  <c r="I13" i="9"/>
  <c r="J13" i="9"/>
  <c r="L13" i="9"/>
  <c r="D7" i="3"/>
  <c r="D8" i="3"/>
  <c r="D9" i="3"/>
  <c r="D11" i="3"/>
  <c r="D12" i="3"/>
  <c r="D13" i="3"/>
  <c r="D14" i="3"/>
  <c r="D15" i="3"/>
  <c r="D16" i="3"/>
  <c r="D17"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G2" i="1"/>
  <c r="L6" i="5"/>
  <c r="L7" i="5"/>
  <c r="L8" i="5"/>
  <c r="L9" i="5"/>
  <c r="L10" i="5"/>
  <c r="L11" i="5"/>
  <c r="J6" i="5"/>
  <c r="J7" i="5"/>
  <c r="J8" i="5"/>
  <c r="J9" i="5"/>
  <c r="J10" i="5"/>
  <c r="J11" i="5"/>
  <c r="I6" i="5"/>
  <c r="I7" i="5"/>
  <c r="I8" i="5"/>
  <c r="I9" i="5"/>
  <c r="I10" i="5"/>
  <c r="I11" i="5"/>
  <c r="B6" i="5"/>
  <c r="B7" i="5"/>
  <c r="B8" i="5"/>
  <c r="B9" i="5"/>
  <c r="B10" i="5"/>
  <c r="B11" i="5"/>
  <c r="G5" i="5"/>
  <c r="B3" i="4"/>
  <c r="G3" i="4"/>
  <c r="B4" i="4"/>
  <c r="G4" i="4"/>
  <c r="B5" i="4"/>
  <c r="G5" i="4"/>
  <c r="B6" i="4"/>
  <c r="G6" i="4"/>
  <c r="B7" i="4"/>
  <c r="G7" i="4"/>
  <c r="B8" i="4"/>
  <c r="G8" i="4"/>
  <c r="B9" i="4"/>
  <c r="G9" i="4"/>
  <c r="B10" i="4"/>
  <c r="G10" i="4"/>
  <c r="B11" i="4"/>
  <c r="G11" i="4"/>
  <c r="B12" i="4"/>
  <c r="G12" i="4"/>
  <c r="B13" i="4"/>
  <c r="G13" i="4"/>
  <c r="B14" i="4"/>
  <c r="G14" i="4"/>
  <c r="B15" i="4"/>
  <c r="G15" i="4"/>
  <c r="B16" i="4"/>
  <c r="G16" i="4"/>
  <c r="B17" i="4"/>
  <c r="G17" i="4"/>
  <c r="B18" i="4"/>
  <c r="G18" i="4"/>
  <c r="I18" i="4"/>
  <c r="J18" i="4"/>
  <c r="B19" i="4"/>
  <c r="G19" i="4"/>
  <c r="I19" i="4"/>
  <c r="J19" i="4"/>
  <c r="B20" i="4"/>
  <c r="G20" i="4"/>
  <c r="I20" i="4"/>
  <c r="J20" i="4"/>
  <c r="B21" i="4"/>
  <c r="G21" i="4"/>
  <c r="I21" i="4"/>
  <c r="J21" i="4"/>
  <c r="B22" i="4"/>
  <c r="G22" i="4"/>
  <c r="I22" i="4"/>
  <c r="J22" i="4"/>
  <c r="B23" i="4"/>
  <c r="G23" i="4"/>
  <c r="I23" i="4"/>
  <c r="J23" i="4"/>
  <c r="B24" i="4"/>
  <c r="G24" i="4"/>
  <c r="I24" i="4"/>
  <c r="J24" i="4"/>
  <c r="B25" i="4"/>
  <c r="G25" i="4"/>
  <c r="I25" i="4"/>
  <c r="J25" i="4"/>
  <c r="B26" i="4"/>
  <c r="G26" i="4"/>
  <c r="I26" i="4"/>
  <c r="J26" i="4"/>
  <c r="B27" i="4"/>
  <c r="G27" i="4"/>
  <c r="I27" i="4"/>
  <c r="J27" i="4"/>
  <c r="B28" i="4"/>
  <c r="G28" i="4"/>
  <c r="I28" i="4"/>
  <c r="J28" i="4"/>
  <c r="B29" i="4"/>
  <c r="G29" i="4"/>
  <c r="I29" i="4"/>
  <c r="J29" i="4"/>
  <c r="B30" i="4"/>
  <c r="G30" i="4"/>
  <c r="I30" i="4"/>
  <c r="J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alcChain>
</file>

<file path=xl/sharedStrings.xml><?xml version="1.0" encoding="utf-8"?>
<sst xmlns="http://schemas.openxmlformats.org/spreadsheetml/2006/main" count="180269" uniqueCount="39119">
  <si>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</si>
  <si>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</si>
  <si>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</si>
  <si>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</si>
  <si>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</si>
  <si>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</si>
  <si>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</si>
  <si>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</si>
  <si>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</si>
  <si>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</si>
  <si>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</si>
  <si>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</si>
  <si>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</si>
  <si>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</si>
  <si>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</si>
  <si>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</si>
  <si>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</si>
  <si>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</si>
  <si>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</si>
  <si>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</si>
  <si>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</si>
  <si>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</si>
  <si>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</si>
  <si>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</si>
  <si>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</si>
  <si>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</si>
  <si>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</si>
  <si>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</si>
  <si>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</si>
  <si>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</si>
  <si>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</si>
  <si>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</si>
  <si>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</si>
  <si>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</si>
  <si>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</si>
  <si>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</si>
  <si>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</si>
  <si>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</si>
  <si>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</si>
  <si>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</si>
  <si>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</si>
  <si>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</si>
  <si>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</si>
  <si>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</si>
  <si>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</si>
  <si>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</si>
  <si>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</si>
  <si>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</si>
  <si>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</si>
  <si>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</si>
  <si>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</si>
  <si>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</si>
  <si>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</si>
  <si>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</si>
  <si>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</si>
  <si>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</si>
  <si>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</si>
  <si>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</si>
  <si>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</si>
  <si>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</si>
  <si>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</si>
  <si>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</si>
  <si>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</si>
  <si>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</si>
  <si>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</si>
  <si>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</si>
  <si>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</si>
  <si>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</si>
  <si>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</si>
  <si>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</si>
  <si>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</si>
  <si>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</si>
  <si>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</si>
  <si>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</si>
  <si>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</si>
  <si>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</si>
  <si>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</si>
  <si>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</si>
  <si>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</si>
  <si>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</si>
  <si>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</si>
  <si>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</si>
  <si>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</si>
  <si>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</si>
  <si>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</si>
  <si>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</si>
  <si>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</si>
  <si>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</si>
  <si>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</si>
  <si>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</si>
  <si>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</si>
  <si>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</si>
  <si>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</si>
  <si>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</si>
  <si>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</si>
  <si>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</si>
  <si>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</si>
  <si>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</si>
  <si>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</si>
  <si>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</si>
  <si>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</si>
  <si>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</si>
  <si>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</si>
  <si>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</si>
  <si>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</si>
  <si>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</si>
  <si>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</si>
  <si>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</si>
  <si>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</si>
  <si>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</si>
  <si>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</si>
  <si>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</si>
  <si>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</si>
  <si>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</si>
  <si>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</si>
  <si>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</si>
  <si>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</si>
  <si>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</si>
  <si>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</si>
  <si>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</si>
  <si>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</si>
  <si>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</si>
  <si>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</si>
  <si>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</si>
  <si>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</si>
  <si>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</si>
  <si>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</si>
  <si>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</si>
  <si>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</si>
  <si>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</si>
  <si>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</si>
  <si>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</si>
  <si>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</si>
  <si>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</si>
  <si>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</si>
  <si>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</si>
  <si>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</si>
  <si>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</si>
  <si>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</si>
  <si>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</si>
  <si>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</si>
  <si>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</si>
  <si>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</si>
  <si>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</si>
  <si>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</si>
  <si>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</si>
  <si>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</si>
  <si>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</si>
  <si>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</si>
  <si>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</si>
  <si>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</si>
  <si>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</si>
  <si>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</si>
  <si>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</si>
  <si>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</si>
  <si>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</si>
  <si>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</si>
  <si>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</si>
  <si>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</si>
  <si>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</si>
  <si>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</si>
  <si>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</si>
  <si>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</si>
  <si>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</si>
  <si>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</si>
  <si>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</si>
  <si>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</si>
  <si>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</si>
  <si>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</si>
  <si>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</si>
  <si>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</si>
  <si>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</si>
  <si>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</si>
  <si>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</si>
  <si>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</si>
  <si>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</si>
  <si>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</si>
  <si>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</si>
  <si>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</si>
  <si>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</si>
  <si>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</si>
  <si>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</si>
  <si>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</si>
  <si>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</si>
  <si>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</si>
  <si>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</si>
  <si>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</si>
  <si>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</si>
  <si>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</si>
  <si>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</si>
  <si>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</si>
  <si>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</si>
  <si>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</si>
  <si>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</si>
  <si>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</si>
  <si>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</si>
  <si>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</si>
  <si>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</si>
  <si>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</si>
  <si>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</si>
  <si>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</si>
  <si>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</si>
  <si>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</si>
  <si>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</si>
  <si>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</si>
  <si>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</si>
  <si>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</si>
  <si>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</si>
  <si>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</si>
  <si>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</si>
  <si>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</si>
  <si>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</si>
  <si>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</si>
  <si>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</si>
  <si>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</si>
  <si>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</si>
  <si>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</si>
  <si>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</si>
  <si>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</si>
  <si>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</si>
  <si>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</si>
  <si>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</si>
  <si>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</si>
  <si>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</si>
  <si>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</si>
  <si>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</si>
  <si>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</si>
  <si>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</si>
  <si>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</si>
  <si>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</si>
  <si>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</si>
  <si>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</si>
  <si>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</si>
  <si>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</si>
  <si>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</si>
  <si>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</si>
  <si>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</si>
  <si>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</si>
  <si>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</si>
  <si>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</si>
  <si>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</si>
  <si>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</si>
  <si>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</si>
  <si>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</si>
  <si>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</si>
  <si>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</si>
  <si>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</si>
  <si>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</si>
  <si>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</si>
  <si>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</si>
  <si>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</si>
  <si>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</si>
  <si>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</si>
  <si>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</si>
  <si>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</si>
  <si>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</si>
  <si>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</si>
  <si>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</si>
  <si>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</si>
  <si>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</si>
  <si>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</si>
  <si>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</si>
  <si>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</si>
  <si>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</si>
  <si>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</si>
  <si>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</si>
  <si>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</si>
  <si>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</si>
  <si>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</si>
  <si>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</si>
  <si>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</si>
  <si>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</si>
  <si>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</si>
  <si>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</si>
  <si>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</si>
  <si>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</si>
  <si>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</si>
  <si>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</si>
  <si>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</si>
  <si>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</si>
  <si>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</si>
  <si>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</si>
  <si>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</si>
  <si>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</si>
  <si>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</si>
  <si>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</si>
  <si>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</si>
  <si>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</si>
  <si>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</si>
  <si>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</si>
  <si>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</si>
  <si>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</si>
  <si>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</si>
  <si>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</si>
  <si>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</si>
  <si>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</si>
  <si>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</si>
  <si>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</si>
  <si>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</si>
  <si>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</si>
  <si>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</si>
  <si>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</si>
  <si>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</si>
  <si>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</si>
  <si>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</si>
  <si>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</si>
  <si>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</si>
  <si>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</si>
  <si>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</si>
  <si>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</si>
  <si>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</si>
  <si>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</si>
  <si>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</si>
  <si>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</si>
  <si>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</si>
  <si>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</si>
  <si>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</si>
  <si>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</si>
  <si>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</si>
  <si>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</si>
  <si>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</si>
  <si>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</si>
  <si>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</si>
  <si>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</si>
  <si>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</si>
  <si>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</si>
  <si>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</si>
  <si>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</si>
  <si>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</si>
  <si>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</si>
  <si>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</si>
  <si>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</si>
  <si>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</si>
  <si>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</si>
  <si>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</si>
  <si>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</si>
  <si>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</si>
  <si>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</si>
  <si>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</si>
  <si>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</si>
  <si>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</si>
  <si>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</si>
  <si>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</si>
  <si>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</si>
  <si>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</si>
  <si>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</si>
  <si>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</si>
  <si>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</si>
  <si>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</si>
  <si>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</si>
  <si>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</si>
  <si>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</si>
  <si>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</si>
  <si>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</si>
  <si>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</si>
  <si>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</si>
  <si>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</si>
  <si>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</si>
  <si>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</si>
  <si>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</si>
  <si>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</si>
  <si>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</si>
  <si>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</si>
  <si>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</si>
  <si>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</si>
  <si>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</si>
  <si>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</si>
  <si>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</si>
  <si>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</si>
  <si>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</si>
  <si>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</si>
  <si>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</si>
  <si>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</si>
  <si>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</si>
  <si>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</si>
  <si>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</si>
  <si>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</si>
  <si>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</si>
  <si>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</si>
  <si>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</si>
  <si>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</si>
  <si>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</si>
  <si>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</si>
  <si>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</si>
  <si>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</si>
  <si>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</si>
  <si>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</si>
  <si>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</si>
  <si>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</si>
  <si>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</si>
  <si>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</si>
  <si>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</si>
  <si>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</si>
  <si>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</si>
  <si>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</si>
  <si>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</si>
  <si>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</si>
  <si>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</si>
  <si>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</si>
  <si>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</si>
  <si>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</si>
  <si>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</si>
  <si>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</si>
  <si>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</si>
  <si>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</si>
  <si>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</si>
  <si>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</si>
  <si>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</si>
  <si>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</si>
  <si>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</si>
  <si>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</si>
  <si>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</si>
  <si>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</si>
  <si>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</si>
  <si>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</si>
  <si>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</si>
  <si>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</si>
  <si>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</si>
  <si>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</si>
  <si>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</si>
  <si>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</si>
  <si>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</si>
  <si>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</si>
  <si>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</si>
  <si>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</si>
  <si>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</si>
  <si>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</si>
  <si>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</si>
  <si>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</si>
  <si>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</si>
  <si>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</si>
  <si>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</si>
  <si>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</si>
  <si>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</si>
  <si>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</si>
  <si>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</si>
  <si>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</si>
  <si>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</si>
  <si>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</si>
  <si>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</si>
  <si>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</si>
  <si>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</si>
  <si>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</si>
  <si>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</si>
  <si>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</si>
  <si>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</si>
  <si>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</si>
  <si>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</si>
  <si>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</si>
  <si>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</si>
  <si>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</si>
  <si>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</si>
  <si>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</si>
  <si>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</si>
  <si>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</si>
  <si>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</si>
  <si>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</si>
  <si>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</si>
  <si>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</si>
  <si>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</si>
  <si>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</si>
  <si>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</si>
  <si>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</si>
  <si>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</si>
  <si>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</si>
  <si>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</si>
  <si>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</si>
  <si>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</si>
  <si>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</si>
  <si>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</si>
  <si>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</si>
  <si>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</si>
  <si>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</si>
  <si>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</si>
  <si>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</si>
  <si>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</si>
  <si>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</si>
  <si>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</si>
  <si>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</si>
  <si>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</si>
  <si>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</si>
  <si>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</si>
  <si>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</si>
  <si>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</si>
  <si>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</si>
  <si>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</si>
  <si>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</si>
  <si>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</si>
  <si>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</si>
  <si>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</si>
  <si>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</si>
  <si>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</si>
  <si>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</si>
  <si>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</si>
  <si>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</si>
  <si>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</si>
  <si>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</si>
  <si>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</si>
  <si>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</si>
  <si>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</si>
  <si>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</si>
  <si>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</si>
  <si>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</si>
  <si>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</si>
  <si>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</si>
  <si>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</si>
  <si>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</si>
  <si>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</si>
  <si>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</si>
  <si>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</si>
  <si>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</si>
  <si>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</si>
  <si>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</si>
  <si>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</si>
  <si>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</si>
  <si>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</si>
  <si>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</si>
  <si>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</si>
  <si>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</si>
  <si>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</si>
  <si>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</si>
  <si>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</si>
  <si>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</si>
  <si>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</si>
  <si>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</si>
  <si>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</si>
  <si>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</si>
  <si>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</si>
  <si>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</si>
  <si>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</si>
  <si>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</si>
  <si>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</si>
  <si>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</si>
  <si>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</si>
  <si>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</si>
  <si>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</si>
  <si>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</si>
  <si>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</si>
  <si>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</si>
  <si>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</si>
  <si>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</si>
  <si>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</si>
  <si>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</si>
  <si>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</si>
  <si>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</si>
  <si>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</si>
  <si>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</si>
  <si>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</si>
  <si>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</si>
  <si>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</si>
  <si>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</si>
  <si>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</si>
  <si>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</si>
  <si>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</si>
  <si>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</si>
  <si>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</si>
  <si>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</si>
  <si>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</si>
  <si>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</si>
  <si>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</si>
  <si>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</si>
  <si>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</si>
  <si>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</si>
  <si>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</si>
  <si>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</si>
  <si>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</si>
  <si>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</si>
  <si>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</si>
  <si>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</si>
  <si>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</si>
  <si>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</si>
  <si>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</si>
  <si>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</si>
  <si>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</si>
  <si>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</si>
  <si>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</si>
  <si>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</si>
  <si>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</si>
  <si>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</si>
  <si>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</si>
  <si>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</si>
  <si>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</si>
  <si>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</si>
  <si>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</si>
  <si>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</si>
  <si>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</si>
  <si>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</si>
  <si>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</si>
  <si>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</si>
  <si>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</si>
  <si>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</si>
  <si>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</si>
  <si>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</si>
  <si>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</si>
  <si>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</si>
  <si>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</si>
  <si>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</si>
  <si>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</si>
  <si>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</si>
  <si>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</si>
  <si>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</si>
  <si>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</si>
  <si>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</si>
  <si>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</si>
  <si>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</si>
  <si>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</si>
  <si>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</si>
  <si>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</si>
  <si>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</si>
  <si>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</si>
  <si>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</si>
  <si>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</si>
  <si>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</si>
  <si>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</si>
  <si>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</si>
  <si>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</si>
  <si>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</si>
  <si>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</si>
  <si>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</si>
  <si>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</si>
  <si>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</si>
  <si>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</si>
  <si>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</si>
  <si>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</si>
  <si>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</si>
  <si>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</si>
  <si>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</si>
  <si>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</si>
  <si>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</si>
  <si>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</si>
  <si>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</si>
  <si>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</si>
  <si>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</si>
  <si>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</si>
  <si>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</si>
  <si>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</si>
  <si>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</si>
  <si>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</si>
  <si>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</si>
  <si>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</si>
  <si>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</si>
  <si>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</si>
  <si>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</si>
  <si>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</si>
  <si>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</si>
  <si>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</si>
  <si>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</si>
  <si>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</si>
  <si>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</si>
  <si>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</si>
  <si>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</si>
  <si>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</si>
  <si>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</si>
  <si>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</si>
  <si>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</si>
  <si>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</si>
  <si>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</si>
  <si>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</si>
  <si>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</si>
  <si>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</si>
  <si>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</si>
  <si>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</si>
  <si>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</si>
  <si>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</si>
  <si>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</si>
  <si>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</si>
  <si>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</si>
  <si>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</si>
  <si>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</si>
  <si>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</si>
  <si>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</si>
  <si>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</si>
  <si>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</si>
  <si>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</si>
  <si>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</si>
  <si>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</si>
  <si>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</si>
  <si>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</si>
  <si>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</si>
  <si>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</si>
  <si>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</si>
  <si>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</si>
  <si>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</si>
  <si>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</si>
  <si>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</si>
  <si>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</si>
  <si>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</si>
  <si>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</si>
  <si>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</si>
  <si>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</si>
  <si>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</si>
  <si>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</si>
  <si>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</si>
  <si>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</si>
  <si>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</si>
  <si>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</si>
  <si>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</si>
  <si>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</si>
  <si>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</si>
  <si>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</si>
  <si>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</si>
  <si>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</si>
  <si>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</si>
  <si>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</si>
  <si>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</si>
  <si>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</si>
  <si>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</si>
  <si>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</si>
  <si>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</si>
  <si>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</si>
  <si>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</si>
  <si>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</si>
  <si>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</si>
  <si>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</si>
  <si>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</si>
  <si>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</si>
  <si>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</si>
  <si>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</si>
  <si>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</si>
  <si>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</si>
  <si>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</si>
  <si>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</si>
  <si>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</si>
  <si>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</si>
  <si>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</si>
  <si>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</si>
  <si>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</si>
  <si>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</si>
  <si>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</si>
  <si>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</si>
  <si>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</si>
  <si>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</si>
  <si>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</si>
  <si>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</si>
  <si>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</si>
  <si>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</si>
  <si>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</si>
  <si>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</si>
  <si>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</si>
  <si>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</si>
  <si>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</si>
  <si>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</si>
  <si>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</si>
  <si>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</si>
  <si>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</si>
  <si>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</si>
  <si>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</si>
  <si>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</si>
  <si>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</si>
  <si>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</si>
  <si>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</si>
  <si>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</si>
  <si>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</si>
  <si>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</si>
  <si>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</si>
  <si>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</si>
  <si>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</si>
  <si>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</si>
  <si>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</si>
  <si>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</si>
  <si>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</si>
  <si>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</si>
  <si>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</si>
  <si>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</si>
  <si>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</si>
  <si>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</si>
  <si>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</si>
  <si>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</si>
  <si>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</si>
  <si>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</si>
  <si>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</si>
  <si>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</si>
  <si>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</si>
  <si>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</si>
  <si>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</si>
  <si>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</si>
  <si>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</si>
  <si>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</si>
  <si>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</si>
  <si>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</si>
  <si>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</si>
  <si>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</si>
  <si>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</si>
  <si>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</si>
  <si>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</si>
  <si>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</si>
  <si>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</si>
  <si>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</si>
  <si>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</si>
  <si>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</si>
  <si>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</si>
  <si>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</si>
  <si>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</si>
  <si>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</si>
  <si>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</si>
  <si>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</si>
  <si>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</si>
  <si>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</si>
  <si>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</si>
  <si>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</si>
  <si>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</si>
  <si>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</si>
  <si>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</si>
  <si>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</si>
  <si>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</si>
  <si>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</si>
  <si>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</si>
  <si>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</si>
  <si>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</si>
  <si>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</si>
  <si>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</si>
  <si>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</si>
  <si>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</si>
  <si>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</si>
  <si>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</si>
  <si>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</si>
  <si>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</si>
  <si>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</si>
  <si>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</si>
  <si>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</si>
  <si>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</si>
  <si>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</si>
  <si>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</si>
  <si>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</si>
  <si>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</si>
  <si>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</si>
  <si>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</si>
  <si>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</si>
  <si>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</si>
  <si>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</si>
  <si>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</si>
  <si>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</si>
  <si>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</si>
  <si>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</si>
  <si>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</si>
  <si>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</si>
  <si>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</si>
  <si>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</si>
  <si>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</si>
  <si>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</si>
  <si>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</si>
  <si>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</si>
  <si>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</si>
  <si>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</si>
  <si>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</si>
  <si>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</si>
  <si>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</si>
  <si>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</si>
  <si>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</si>
  <si>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</si>
  <si>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</si>
  <si>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</si>
  <si>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</si>
  <si>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</si>
  <si>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</si>
  <si>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</si>
  <si>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</si>
  <si>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</si>
  <si>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</si>
  <si>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</si>
  <si>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</si>
  <si>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</si>
  <si>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</si>
  <si>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</si>
  <si>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</si>
  <si>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</si>
  <si>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</si>
  <si>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</si>
  <si>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</si>
  <si>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</si>
  <si>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</si>
  <si>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</si>
  <si>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</si>
  <si>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</si>
  <si>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</si>
  <si>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</si>
  <si>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</si>
  <si>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</si>
  <si>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</si>
  <si>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</si>
  <si>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</si>
  <si>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</si>
  <si>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</si>
  <si>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</si>
  <si>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</si>
  <si>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</si>
  <si>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</si>
  <si>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</si>
  <si>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</si>
  <si>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</si>
  <si>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</si>
  <si>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</si>
  <si>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</si>
  <si>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</si>
  <si>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</si>
  <si>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</si>
  <si>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</si>
  <si>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</si>
  <si>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</si>
  <si>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</si>
  <si>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</si>
  <si>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</si>
  <si>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</si>
  <si>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</si>
  <si>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</si>
  <si>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</si>
  <si>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</si>
  <si>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</si>
  <si>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</si>
  <si>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</si>
  <si>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</si>
  <si>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</si>
  <si>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</si>
  <si>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</si>
  <si>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</si>
  <si>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</si>
  <si>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</si>
  <si>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</si>
  <si>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</si>
  <si>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</si>
  <si>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</si>
  <si>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</si>
  <si>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</si>
  <si>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</si>
  <si>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</si>
  <si>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</si>
  <si>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</si>
  <si>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</si>
  <si>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</si>
  <si>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</si>
  <si>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</si>
  <si>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</si>
  <si>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</si>
  <si>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</si>
  <si>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</si>
  <si>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</si>
  <si>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</si>
  <si>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</si>
  <si>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</si>
  <si>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</si>
  <si>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</si>
  <si>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</si>
  <si>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</si>
  <si>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</si>
  <si>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</si>
  <si>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</si>
  <si>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</si>
  <si>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</si>
  <si>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</si>
  <si>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</si>
  <si>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</si>
  <si>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</si>
  <si>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</si>
  <si>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</si>
  <si>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</si>
  <si>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</si>
  <si>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</si>
  <si>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</si>
  <si>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</si>
  <si>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</si>
  <si>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</si>
  <si>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</si>
  <si>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</si>
  <si>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</si>
  <si>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</si>
  <si>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</si>
  <si>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</si>
  <si>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</si>
  <si>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</si>
  <si>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</si>
  <si>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</si>
  <si>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</si>
  <si>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</si>
  <si>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</si>
  <si>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</si>
  <si>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</si>
  <si>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</si>
  <si>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</si>
  <si>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</si>
  <si>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</si>
  <si>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</si>
  <si>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</si>
  <si>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</si>
  <si>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</si>
  <si>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</si>
  <si>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</si>
  <si>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</si>
  <si>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</si>
  <si>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</si>
  <si>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</si>
  <si>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</si>
  <si>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</si>
  <si>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</si>
  <si>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</si>
  <si>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</si>
  <si>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</si>
  <si>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</si>
  <si>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</si>
  <si>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</si>
  <si>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</si>
  <si>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</si>
  <si>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</si>
  <si>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</si>
  <si>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</si>
  <si>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</si>
  <si>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</si>
  <si>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</si>
  <si>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</si>
  <si>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</si>
  <si>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</si>
  <si>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</si>
  <si>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</si>
  <si>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</si>
  <si>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</si>
  <si>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</si>
  <si>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</si>
  <si>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</si>
  <si>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</si>
  <si>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</si>
  <si>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</si>
  <si>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</si>
  <si>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</si>
  <si>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</si>
  <si>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</si>
  <si>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</si>
  <si>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</si>
  <si>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</si>
  <si>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</si>
  <si>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</si>
  <si>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</si>
  <si>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</si>
  <si>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</si>
  <si>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</si>
  <si>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</si>
  <si>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</si>
  <si>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</si>
  <si>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</si>
  <si>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</si>
  <si>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</si>
  <si>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</si>
  <si>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</si>
  <si>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</si>
  <si>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</si>
  <si>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</si>
  <si>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</si>
  <si>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</si>
  <si>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</si>
  <si>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</si>
  <si>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</si>
  <si>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</si>
  <si>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</si>
  <si>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</si>
  <si>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</si>
  <si>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</si>
  <si>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</si>
  <si>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</si>
  <si>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</si>
  <si>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</si>
  <si>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</si>
  <si>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</si>
  <si>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</si>
  <si>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</si>
  <si>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</si>
  <si>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</si>
  <si>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</si>
  <si>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</si>
  <si>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</si>
  <si>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</si>
  <si>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</si>
  <si>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</si>
  <si>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</si>
  <si>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</si>
  <si>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</si>
  <si>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</si>
  <si>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</si>
  <si>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</si>
  <si>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</si>
  <si>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</si>
  <si>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</si>
  <si>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</si>
  <si>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</si>
  <si>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</si>
  <si>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</si>
  <si>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</si>
  <si>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</si>
  <si>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</si>
  <si>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</si>
  <si>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</si>
  <si>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</si>
  <si>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</si>
  <si>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</si>
  <si>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</si>
  <si>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</si>
  <si>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</si>
  <si>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</si>
  <si>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</si>
  <si>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</si>
  <si>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</si>
  <si>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</si>
  <si>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</si>
  <si>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</si>
  <si>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</si>
  <si>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</si>
  <si>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</si>
  <si>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</si>
  <si>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</si>
  <si>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</si>
  <si>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</si>
  <si>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</si>
  <si>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</si>
  <si>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</si>
  <si>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</si>
  <si>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</si>
  <si>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</si>
  <si>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</si>
  <si>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</si>
  <si>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</si>
  <si>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</si>
  <si>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</si>
  <si>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</si>
  <si>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</si>
  <si>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</si>
  <si>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</si>
  <si>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</si>
  <si>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</si>
  <si>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</si>
  <si>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</si>
  <si>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</si>
  <si>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</si>
  <si>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</si>
  <si>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</si>
  <si>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</si>
  <si>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</si>
  <si>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</si>
  <si>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</si>
  <si>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</si>
  <si>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</si>
  <si>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</si>
  <si>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</si>
  <si>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</si>
  <si>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</si>
  <si>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</si>
  <si>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</si>
  <si>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</si>
  <si>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</si>
  <si>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</si>
  <si>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</si>
  <si>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</si>
  <si>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</si>
  <si>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</si>
  <si>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</si>
  <si>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</si>
  <si>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</si>
  <si>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</si>
  <si>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</si>
  <si>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</si>
  <si>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</si>
  <si>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</si>
  <si>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</si>
  <si>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</si>
  <si>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</si>
  <si>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</si>
  <si>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</si>
  <si>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</si>
  <si>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</si>
  <si>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</si>
  <si>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</si>
  <si>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</si>
  <si>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</si>
  <si>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</si>
  <si>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</si>
  <si>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</si>
  <si>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</si>
  <si>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</si>
  <si>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</si>
  <si>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</si>
  <si>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</si>
  <si>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</si>
  <si>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</si>
  <si>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</si>
  <si>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</si>
  <si>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</si>
  <si>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</si>
  <si>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</si>
  <si>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</si>
  <si>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</si>
  <si>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</si>
  <si>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</si>
  <si>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</si>
  <si>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</si>
  <si>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</si>
  <si>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</si>
  <si>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</si>
  <si>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</si>
  <si>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</si>
  <si>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</si>
  <si>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</si>
  <si>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</si>
  <si>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</si>
  <si>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</si>
  <si>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</si>
  <si>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</si>
  <si>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</si>
  <si>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</si>
  <si>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</si>
  <si>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</si>
  <si>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</si>
  <si>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</si>
  <si>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</si>
  <si>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</si>
  <si>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</si>
  <si>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</si>
  <si>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</si>
  <si>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</si>
  <si>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</si>
  <si>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</si>
  <si>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</si>
  <si>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</si>
  <si>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</si>
  <si>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</si>
  <si>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</si>
  <si>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</si>
  <si>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</si>
  <si>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</si>
  <si>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</si>
  <si>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</si>
  <si>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</si>
  <si>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</si>
  <si>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</si>
  <si>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</si>
  <si>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</si>
  <si>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</si>
  <si>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</si>
  <si>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</si>
  <si>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</si>
  <si>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</si>
  <si>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</si>
  <si>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</si>
  <si>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</si>
  <si>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</si>
  <si>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</si>
  <si>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</si>
  <si>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</si>
  <si>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</si>
  <si>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</si>
  <si>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</si>
  <si>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</si>
  <si>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</si>
  <si>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</si>
  <si>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</si>
  <si>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</si>
  <si>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</si>
  <si>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</si>
  <si>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</si>
  <si>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</si>
  <si>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</si>
  <si>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</si>
  <si>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</si>
  <si>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</si>
  <si>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</si>
  <si>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</si>
  <si>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</si>
  <si>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</si>
  <si>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</si>
  <si>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</si>
  <si>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</si>
  <si>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</si>
  <si>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</si>
  <si>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</si>
  <si>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</si>
  <si>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</si>
  <si>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</si>
  <si>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</si>
  <si>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</si>
  <si>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</si>
  <si>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</si>
  <si>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</si>
  <si>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</si>
  <si>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</si>
  <si>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</si>
  <si>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</si>
  <si>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</si>
  <si>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</si>
  <si>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</si>
  <si>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</si>
  <si>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</si>
  <si>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</si>
  <si>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</si>
  <si>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</si>
  <si>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</si>
  <si>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</si>
  <si>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</si>
  <si>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</si>
  <si>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</si>
  <si>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</si>
  <si>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</si>
  <si>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</si>
  <si>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</si>
  <si>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</si>
  <si>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</si>
  <si>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</si>
  <si>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</si>
  <si>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</si>
  <si>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</si>
  <si>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</si>
  <si>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</si>
  <si>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</si>
  <si>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</si>
  <si>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</si>
  <si>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</si>
  <si>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</si>
  <si>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</si>
  <si>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</si>
  <si>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</si>
  <si>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</si>
  <si>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</si>
  <si>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</si>
  <si>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</si>
  <si>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</si>
  <si>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</si>
  <si>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</si>
  <si>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</si>
  <si>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</si>
  <si>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</si>
  <si>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</si>
  <si>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</si>
  <si>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</si>
  <si>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</si>
  <si>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</si>
  <si>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</si>
  <si>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</si>
  <si>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</si>
  <si>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</si>
  <si>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</si>
  <si>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</si>
  <si>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</si>
  <si>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</si>
  <si>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</si>
  <si>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</si>
  <si>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</si>
  <si>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</si>
  <si>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</si>
  <si>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</si>
  <si>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</si>
  <si>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</si>
  <si>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</si>
  <si>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</si>
  <si>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</si>
  <si>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</si>
  <si>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</si>
  <si>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</si>
  <si>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</si>
  <si>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</si>
  <si>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</si>
  <si>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</si>
  <si>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</si>
  <si>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</si>
  <si>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</si>
  <si>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</si>
  <si>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</si>
  <si>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</si>
  <si>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</si>
  <si>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</si>
  <si>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</si>
  <si>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</si>
  <si>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</si>
  <si>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</si>
  <si>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</si>
  <si>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</si>
  <si>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</si>
  <si>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</si>
  <si>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</si>
  <si>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</si>
  <si>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</si>
  <si>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</si>
  <si>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</si>
  <si>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</si>
  <si>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</si>
  <si>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</si>
  <si>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</si>
  <si>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</si>
  <si>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</si>
  <si>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</si>
  <si>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</si>
  <si>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</si>
  <si>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</si>
  <si>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</si>
  <si>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</si>
  <si>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</si>
  <si>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</si>
  <si>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</si>
  <si>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</si>
  <si>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</si>
  <si>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</si>
  <si>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</si>
  <si>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</si>
  <si>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</si>
  <si>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</si>
  <si>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</si>
  <si>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</si>
  <si>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</si>
  <si>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</si>
  <si>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</si>
  <si>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</si>
  <si>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</si>
  <si>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</si>
  <si>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</si>
  <si>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</si>
  <si>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</si>
  <si>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</si>
  <si>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</si>
  <si>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</si>
  <si>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</si>
  <si>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</si>
  <si>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</si>
  <si>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</si>
  <si>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</si>
  <si>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</si>
  <si>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</si>
  <si>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</si>
  <si>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</si>
  <si>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</si>
  <si>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</si>
  <si>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</si>
  <si>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</si>
  <si>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</si>
  <si>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</si>
  <si>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</si>
  <si>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</si>
  <si>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</si>
  <si>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</si>
  <si>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</si>
  <si>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</si>
  <si>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</si>
  <si>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</si>
  <si>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</si>
  <si>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</si>
  <si>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</si>
  <si>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</si>
  <si>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</si>
  <si>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</si>
  <si>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</si>
  <si>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</si>
  <si>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</si>
  <si>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</si>
  <si>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</si>
  <si>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</si>
  <si>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</si>
  <si>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</si>
  <si>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</si>
  <si>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</si>
  <si>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</si>
  <si>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</si>
  <si>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</si>
  <si>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</si>
  <si>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</si>
  <si>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</si>
  <si>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</si>
  <si>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</si>
  <si>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</si>
  <si>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</si>
  <si>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</si>
  <si>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</si>
  <si>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</si>
  <si>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</si>
  <si>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</si>
  <si>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</si>
  <si>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</si>
  <si>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</si>
  <si>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</si>
  <si>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</si>
  <si>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</si>
  <si>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</si>
  <si>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</si>
  <si>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</si>
  <si>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</si>
  <si>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</si>
  <si>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</si>
  <si>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</si>
  <si>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</si>
  <si>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</si>
  <si>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</si>
  <si>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</si>
  <si>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</si>
  <si>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</si>
  <si>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</si>
  <si>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</si>
  <si>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</si>
  <si>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</si>
  <si>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</si>
  <si>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</si>
  <si>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</si>
  <si>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</si>
  <si>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</si>
  <si>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</si>
  <si>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</si>
  <si>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</si>
  <si>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</si>
  <si>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</si>
  <si>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</si>
  <si>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</si>
  <si>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</si>
  <si>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</si>
  <si>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</si>
  <si>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</si>
  <si>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</si>
  <si>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</si>
  <si>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</si>
  <si>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</si>
  <si>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</si>
  <si>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</si>
  <si>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</si>
  <si>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</si>
  <si>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</si>
  <si>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</si>
  <si>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</si>
  <si>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</si>
  <si>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</si>
  <si>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</si>
  <si>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</si>
  <si>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</si>
  <si>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</si>
  <si>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</si>
  <si>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</si>
  <si>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</si>
  <si>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</si>
  <si>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</si>
  <si>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</si>
  <si>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</si>
  <si>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</si>
  <si>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</si>
  <si>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</si>
  <si>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</si>
  <si>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</si>
  <si>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</si>
  <si>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</si>
  <si>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</si>
  <si>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</si>
  <si>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</si>
  <si>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</si>
  <si>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</si>
  <si>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</si>
  <si>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</si>
  <si>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</si>
  <si>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</si>
  <si>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</si>
  <si>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</si>
  <si>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</si>
  <si>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</si>
  <si>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</si>
  <si>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</si>
  <si>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</si>
  <si>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</si>
  <si>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</si>
  <si>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</si>
  <si>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</si>
  <si>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</si>
  <si>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</si>
  <si>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</si>
  <si>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</si>
  <si>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</si>
  <si>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</si>
  <si>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</si>
  <si>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</si>
  <si>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</si>
  <si>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</si>
  <si>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</si>
  <si>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</si>
  <si>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</si>
  <si>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</si>
  <si>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</si>
  <si>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</si>
  <si>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</si>
  <si>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</si>
  <si>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</si>
  <si>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</si>
  <si>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</si>
  <si>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</si>
  <si>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</si>
  <si>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</si>
  <si>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</si>
  <si>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</si>
  <si>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</si>
  <si>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</si>
  <si>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</si>
  <si>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</si>
  <si>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</si>
  <si>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</si>
  <si>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</si>
  <si>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</si>
  <si>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</si>
  <si>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</si>
  <si>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</si>
  <si>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</si>
  <si>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</si>
  <si>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</si>
  <si>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</si>
  <si>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</si>
  <si>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</si>
  <si>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</si>
  <si>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</si>
  <si>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</si>
  <si>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</si>
  <si>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</si>
  <si>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</si>
  <si>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</si>
  <si>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</si>
  <si>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</si>
  <si>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</si>
  <si>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</si>
  <si>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</si>
  <si>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</si>
  <si>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</si>
  <si>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</si>
  <si>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</si>
  <si>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</si>
  <si>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</si>
  <si>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</si>
  <si>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</si>
  <si>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</si>
  <si>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</si>
  <si>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</si>
  <si>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</si>
  <si>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</si>
  <si>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</si>
  <si>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</si>
  <si>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</si>
  <si>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</si>
  <si>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</si>
  <si>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</si>
  <si>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</si>
  <si>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</si>
  <si>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</si>
  <si>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</si>
  <si>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</si>
  <si>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</si>
  <si>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</si>
  <si>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</si>
  <si>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</si>
  <si>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</si>
  <si>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</si>
  <si>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</si>
  <si>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</si>
  <si>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</si>
  <si>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</si>
  <si>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</si>
  <si>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</si>
  <si>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</si>
  <si>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</si>
  <si>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</si>
  <si>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</si>
  <si>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</si>
  <si>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</si>
  <si>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</si>
  <si>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</si>
  <si>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</si>
  <si>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</si>
  <si>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</si>
  <si>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</si>
  <si>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</si>
  <si>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</si>
  <si>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</si>
  <si>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</si>
  <si>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</si>
  <si>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</si>
  <si>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</si>
  <si>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</si>
  <si>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</si>
  <si>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</si>
  <si>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</si>
  <si>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</si>
  <si>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</si>
  <si>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</si>
  <si>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</si>
  <si>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</si>
  <si>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</si>
  <si>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</si>
  <si>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</si>
  <si>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</si>
  <si>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</si>
  <si>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</si>
  <si>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</si>
  <si>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</si>
  <si>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</si>
  <si>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</si>
  <si>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</si>
  <si>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</si>
  <si>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</si>
  <si>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</si>
  <si>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</si>
  <si>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</si>
  <si>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</si>
  <si>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</si>
  <si>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</si>
  <si>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</si>
  <si>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</si>
  <si>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</si>
  <si>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</si>
  <si>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</si>
  <si>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</si>
  <si>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</si>
  <si>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</si>
  <si>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</si>
  <si>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</si>
  <si>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</si>
  <si>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</si>
  <si>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</si>
  <si>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</si>
  <si>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</si>
  <si>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</si>
  <si>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</si>
  <si>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</si>
  <si>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</si>
  <si>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</si>
  <si>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</si>
  <si>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</si>
  <si>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</si>
  <si>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</si>
  <si>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</si>
  <si>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</si>
  <si>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</si>
  <si>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</si>
  <si>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</si>
  <si>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</si>
  <si>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</si>
  <si>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</si>
  <si>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</si>
  <si>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</si>
  <si>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</si>
  <si>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</si>
  <si>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</si>
  <si>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</si>
  <si>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</si>
  <si>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</si>
  <si>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</si>
  <si>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</si>
  <si>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</si>
  <si>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</si>
  <si>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</si>
  <si>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</si>
  <si>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</si>
  <si>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</si>
  <si>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</si>
  <si>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</si>
  <si>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</si>
  <si>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</si>
  <si>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</si>
  <si>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</si>
  <si>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</si>
  <si>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</si>
  <si>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</si>
  <si>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</si>
  <si>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</si>
  <si>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</si>
  <si>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</si>
  <si>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</si>
  <si>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</si>
  <si>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</si>
  <si>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</si>
  <si>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</si>
  <si>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</si>
  <si>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</si>
  <si>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</si>
  <si>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</si>
  <si>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</si>
  <si>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</si>
  <si>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</si>
  <si>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</si>
  <si>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</si>
  <si>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</si>
  <si>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</si>
  <si>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</si>
  <si>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</si>
  <si>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</si>
  <si>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</si>
  <si>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</si>
  <si>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</si>
  <si>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</si>
  <si>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</si>
  <si>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</si>
  <si>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</si>
  <si>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</si>
  <si>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</si>
  <si>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</si>
  <si>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</si>
  <si>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</si>
  <si>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</si>
  <si>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</si>
  <si>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</si>
  <si>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</si>
  <si>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</si>
  <si>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</si>
  <si>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</si>
  <si>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</si>
  <si>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</si>
  <si>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</si>
  <si>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</si>
  <si>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</si>
  <si>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</si>
  <si>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</si>
  <si>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</si>
  <si>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</si>
  <si>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</si>
  <si>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</si>
  <si>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</si>
  <si>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</si>
  <si>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</si>
  <si>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</si>
  <si>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</si>
  <si>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</si>
  <si>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</si>
  <si>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</si>
  <si>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</si>
  <si>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</si>
  <si>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</si>
  <si>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</si>
  <si>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</si>
  <si>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</si>
  <si>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</si>
  <si>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</si>
  <si>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</si>
  <si>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</si>
  <si>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</si>
  <si>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</si>
  <si>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</si>
  <si>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</si>
  <si>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</si>
  <si>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</si>
  <si>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</si>
  <si>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</si>
  <si>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</si>
  <si>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</si>
  <si>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</si>
  <si>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</si>
  <si>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</si>
  <si>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</si>
  <si>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</si>
  <si>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</si>
  <si>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</si>
  <si>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</si>
  <si>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</si>
  <si>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</si>
  <si>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</si>
  <si>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</si>
  <si>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</si>
  <si>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</si>
  <si>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</si>
  <si>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</si>
  <si>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</si>
  <si>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</si>
  <si>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</si>
  <si>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</si>
  <si>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</si>
  <si>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</si>
  <si>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</si>
  <si>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</si>
  <si>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</si>
  <si>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</si>
  <si>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</si>
  <si>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</si>
  <si>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</si>
  <si>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</si>
  <si>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</si>
  <si>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</si>
  <si>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</si>
  <si>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</si>
  <si>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</si>
  <si>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</si>
  <si>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</si>
  <si>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</si>
  <si>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</si>
  <si>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</si>
  <si>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</si>
  <si>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</si>
  <si>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</si>
  <si>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</si>
  <si>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</si>
  <si>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</si>
  <si>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</si>
  <si>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</si>
  <si>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</si>
  <si>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</si>
  <si>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</si>
  <si>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</si>
  <si>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</si>
  <si>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</si>
  <si>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</si>
  <si>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</si>
  <si>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</si>
  <si>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</si>
  <si>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</si>
  <si>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</si>
  <si>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</si>
  <si>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</si>
  <si>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</si>
  <si>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</si>
  <si>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</si>
  <si>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</si>
  <si>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</si>
  <si>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</si>
  <si>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</si>
  <si>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</si>
  <si>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</si>
  <si>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</si>
  <si>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</si>
  <si>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</si>
  <si>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</si>
  <si>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</si>
  <si>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</si>
  <si>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</si>
  <si>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</si>
  <si>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</si>
  <si>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</si>
  <si>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</si>
  <si>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</si>
  <si>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</si>
  <si>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</si>
  <si>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</si>
  <si>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</si>
  <si>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</si>
  <si>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</si>
  <si>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</si>
  <si>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</si>
  <si>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</si>
  <si>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</si>
  <si>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</si>
  <si>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</si>
  <si>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</si>
  <si>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</si>
  <si>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</si>
  <si>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</si>
  <si>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</si>
  <si>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</si>
  <si>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</si>
  <si>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</si>
  <si>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</si>
  <si>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</si>
  <si>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</si>
  <si>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</si>
  <si>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</si>
  <si>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</si>
  <si>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</si>
  <si>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</si>
  <si>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</si>
  <si>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</si>
  <si>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</si>
  <si>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</si>
  <si>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</si>
  <si>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</si>
  <si>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</si>
  <si>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</si>
  <si>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</si>
  <si>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</si>
  <si>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</si>
  <si>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</si>
  <si>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</si>
  <si>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</si>
  <si>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</si>
  <si>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</si>
  <si>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</si>
  <si>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</si>
  <si>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</si>
  <si>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</si>
  <si>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</si>
  <si>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</si>
  <si>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</si>
  <si>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</si>
  <si>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</si>
  <si>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</si>
  <si>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</si>
  <si>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</si>
  <si>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</si>
  <si>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</si>
  <si>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</si>
  <si>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</si>
  <si>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</si>
  <si>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</si>
  <si>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</si>
  <si>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</si>
  <si>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</si>
  <si>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</si>
  <si>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</si>
  <si>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</si>
  <si>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</si>
  <si>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</si>
  <si>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</si>
  <si>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</si>
  <si>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</si>
  <si>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</si>
  <si>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</si>
  <si>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</si>
  <si>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</si>
  <si>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</si>
  <si>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</si>
  <si>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</si>
  <si>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</si>
  <si>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</si>
  <si>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</si>
  <si>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</si>
  <si>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</si>
  <si>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</si>
  <si>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</si>
  <si>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</si>
  <si>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</si>
  <si>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</si>
  <si>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</si>
  <si>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</si>
  <si>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</si>
  <si>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</si>
  <si>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</si>
  <si>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</si>
  <si>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</si>
  <si>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</si>
  <si>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</si>
  <si>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</si>
  <si>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</si>
  <si>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</si>
  <si>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</si>
  <si>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</si>
  <si>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</si>
  <si>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</si>
  <si>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</si>
  <si>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</si>
  <si>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</si>
  <si>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</si>
  <si>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</si>
  <si>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</si>
  <si>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</si>
  <si>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</si>
  <si>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</si>
  <si>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</si>
  <si>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</si>
  <si>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</si>
  <si>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</si>
  <si>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</si>
  <si>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</si>
  <si>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</si>
  <si>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</si>
  <si>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</si>
  <si>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</si>
  <si>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</si>
  <si>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</si>
  <si>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</si>
  <si>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</si>
  <si>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</si>
  <si>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</si>
  <si>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</si>
  <si>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</si>
  <si>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</si>
  <si>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</si>
  <si>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</si>
  <si>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</si>
  <si>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</si>
  <si>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</si>
  <si>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</si>
  <si>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</si>
  <si>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</si>
  <si>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</si>
  <si>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</si>
  <si>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</si>
  <si>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</si>
  <si>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</si>
  <si>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</si>
  <si>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</si>
  <si>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</si>
  <si>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</si>
  <si>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</si>
  <si>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</si>
  <si>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</si>
  <si>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</si>
  <si>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</si>
  <si>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</si>
  <si>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</si>
  <si>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</si>
  <si>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</si>
  <si>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</si>
  <si>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</si>
  <si>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</si>
  <si>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</si>
  <si>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</si>
  <si>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</si>
  <si>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</si>
  <si>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</si>
  <si>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</si>
  <si>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</si>
  <si>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</si>
  <si>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</si>
  <si>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</si>
  <si>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</si>
  <si>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</si>
  <si>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</si>
  <si>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</si>
  <si>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</si>
  <si>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</si>
  <si>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</si>
  <si>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</si>
  <si>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</si>
  <si>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</si>
  <si>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</si>
  <si>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</si>
  <si>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</si>
  <si>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</si>
  <si>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</si>
  <si>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</si>
  <si>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</si>
  <si>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</si>
  <si>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</si>
  <si>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</si>
  <si>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</si>
  <si>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</si>
  <si>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</si>
  <si>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</si>
  <si>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</si>
  <si>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</si>
  <si>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</si>
  <si>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</si>
  <si>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</si>
  <si>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</si>
  <si>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</si>
  <si>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</si>
  <si>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</si>
  <si>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</si>
  <si>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</si>
  <si>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</si>
  <si>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</si>
  <si>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</si>
  <si>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</si>
  <si>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</si>
  <si>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</si>
  <si>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</si>
  <si>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</si>
  <si>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</si>
  <si>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</si>
  <si>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</si>
  <si>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</si>
  <si>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</si>
  <si>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</si>
  <si>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</si>
  <si>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</si>
  <si>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</si>
  <si>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</si>
  <si>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</si>
  <si>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</si>
  <si>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</si>
  <si>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</si>
  <si>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</si>
  <si>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</si>
  <si>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</si>
  <si>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</si>
  <si>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</si>
  <si>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</si>
  <si>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</si>
  <si>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</si>
  <si>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</si>
  <si>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</si>
  <si>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</si>
  <si>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</si>
  <si>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</si>
  <si>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</si>
  <si>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</si>
  <si>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</si>
  <si>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</si>
  <si>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</si>
  <si>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</si>
  <si>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</si>
  <si>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</si>
  <si>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</si>
  <si>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</si>
  <si>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</si>
  <si>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</si>
  <si>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</si>
  <si>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</si>
  <si>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</si>
  <si>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</si>
  <si>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</si>
  <si>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</si>
  <si>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</si>
  <si>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</si>
  <si>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</si>
  <si>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</si>
  <si>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</si>
  <si>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</si>
  <si>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</si>
  <si>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</si>
  <si>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</si>
  <si>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</si>
  <si>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</si>
  <si>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</si>
  <si>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</si>
  <si>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</si>
  <si>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</si>
  <si>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</si>
  <si>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</si>
  <si>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</si>
  <si>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</si>
  <si>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</si>
  <si>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</si>
  <si>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</si>
  <si>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</si>
  <si>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</si>
  <si>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</si>
  <si>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</si>
  <si>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</si>
  <si>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</si>
  <si>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</si>
  <si>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</si>
  <si>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</si>
  <si>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</si>
  <si>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</si>
  <si>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</si>
  <si>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</si>
  <si>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</si>
  <si>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</si>
  <si>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</si>
  <si>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</si>
  <si>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</si>
  <si>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</si>
  <si>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</si>
  <si>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</si>
  <si>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</si>
  <si>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</si>
  <si>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</si>
  <si>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</si>
  <si>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</si>
  <si>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</si>
  <si>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</si>
  <si>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</si>
  <si>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</si>
  <si>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</si>
  <si>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</si>
  <si>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</si>
  <si>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</si>
  <si>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</si>
  <si>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</si>
  <si>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</si>
  <si>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</si>
  <si>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</si>
  <si>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</si>
  <si>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</si>
  <si>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</si>
  <si>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</si>
  <si>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</si>
  <si>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</si>
  <si>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</si>
  <si>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</si>
  <si>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</si>
  <si>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</si>
  <si>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</si>
  <si>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</si>
  <si>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</si>
  <si>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</si>
  <si>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</si>
  <si>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</si>
  <si>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</si>
  <si>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</si>
  <si>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</si>
  <si>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</si>
  <si>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</si>
  <si>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</si>
  <si>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</si>
  <si>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</si>
  <si>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</si>
  <si>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</si>
  <si>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</si>
  <si>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</si>
  <si>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</si>
  <si>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</si>
  <si>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</si>
  <si>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</si>
  <si>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</si>
  <si>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</si>
  <si>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</si>
  <si>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</si>
  <si>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</si>
  <si>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</si>
  <si>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</si>
  <si>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</si>
  <si>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</si>
  <si>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</si>
  <si>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</si>
  <si>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</si>
  <si>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</si>
  <si>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</si>
  <si>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</si>
  <si>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</si>
  <si>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</si>
  <si>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</si>
  <si>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</si>
  <si>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</si>
  <si>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</si>
  <si>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</si>
  <si>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</si>
  <si>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</si>
  <si>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</si>
  <si>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</si>
  <si>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</si>
  <si>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</si>
  <si>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</si>
  <si>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</si>
  <si>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</si>
  <si>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</si>
  <si>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</si>
  <si>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</si>
  <si>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</si>
  <si>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</si>
  <si>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</si>
  <si>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</si>
  <si>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</si>
  <si>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</si>
  <si>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</si>
  <si>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</si>
  <si>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</si>
  <si>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</si>
  <si>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</si>
  <si>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</si>
  <si>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</si>
  <si>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</si>
  <si>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</si>
  <si>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</si>
  <si>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</si>
  <si>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</si>
  <si>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</si>
  <si>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</si>
  <si>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</si>
  <si>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</si>
  <si>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</si>
  <si>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</si>
  <si>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</si>
  <si>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</si>
  <si>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</si>
  <si>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</si>
  <si>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</si>
  <si>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</si>
  <si>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</si>
  <si>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</si>
  <si>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</si>
  <si>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</si>
  <si>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</si>
  <si>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</si>
  <si>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</si>
  <si>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</si>
  <si>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</si>
  <si>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</si>
  <si>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</si>
  <si>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</si>
  <si>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</si>
  <si>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</si>
  <si>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</si>
  <si>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</si>
  <si>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</si>
  <si>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</si>
  <si>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</si>
  <si>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</si>
  <si>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</si>
  <si>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</si>
  <si>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</si>
  <si>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</si>
  <si>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</si>
  <si>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</si>
  <si>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</si>
  <si>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</si>
  <si>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</si>
  <si>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</si>
  <si>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</si>
  <si>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</si>
  <si>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</si>
  <si>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</si>
  <si>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</si>
  <si>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</si>
  <si>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</si>
  <si>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</si>
  <si>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</si>
  <si>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</si>
  <si>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</si>
  <si>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</si>
  <si>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</si>
  <si>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</si>
  <si>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</si>
  <si>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</si>
  <si>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</si>
  <si>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</si>
  <si>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</si>
  <si>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</si>
  <si>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</si>
  <si>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</si>
  <si>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</si>
  <si>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</si>
  <si>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</si>
  <si>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</si>
  <si>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</si>
  <si>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</si>
  <si>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</si>
  <si>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</si>
  <si>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</si>
  <si>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</si>
  <si>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</si>
  <si>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</si>
  <si>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</si>
  <si>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</si>
  <si>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</si>
  <si>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</si>
  <si>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</si>
  <si>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</si>
  <si>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</si>
  <si>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</si>
  <si>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</si>
  <si>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</si>
  <si>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</si>
  <si>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</si>
  <si>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</si>
  <si>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</si>
  <si>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</si>
  <si>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</si>
  <si>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</si>
  <si>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</si>
  <si>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</si>
  <si>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</si>
  <si>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</si>
  <si>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</si>
  <si>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</si>
  <si>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</si>
  <si>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</si>
  <si>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</si>
  <si>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</si>
  <si>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</si>
  <si>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</si>
  <si>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</si>
  <si>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</si>
  <si>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</si>
  <si>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</si>
  <si>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</si>
  <si>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</si>
  <si>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</si>
  <si>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</si>
  <si>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</si>
  <si>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</si>
  <si>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</si>
  <si>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</si>
  <si>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</si>
  <si>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</si>
  <si>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</si>
  <si>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</si>
  <si>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</si>
  <si>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</si>
  <si>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</si>
  <si>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</si>
  <si>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</si>
  <si>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</si>
  <si>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</si>
  <si>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</si>
  <si>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</si>
  <si>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</si>
  <si>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</si>
  <si>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</si>
  <si>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</si>
  <si>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</si>
  <si>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</si>
  <si>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</si>
  <si>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</si>
  <si>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</si>
  <si>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</si>
  <si>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</si>
  <si>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</si>
  <si>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</si>
  <si>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</si>
  <si>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</si>
  <si>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</si>
  <si>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</si>
  <si>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</si>
  <si>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</si>
  <si>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</si>
  <si>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</si>
  <si>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</si>
  <si>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</si>
  <si>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</si>
  <si>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</si>
  <si>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</si>
  <si>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</si>
  <si>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</si>
  <si>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</si>
  <si>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</si>
  <si>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</si>
  <si>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</si>
  <si>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</si>
  <si>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</si>
  <si>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</si>
  <si>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</si>
  <si>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</si>
  <si>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</si>
  <si>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</si>
  <si>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</si>
  <si>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</si>
  <si>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</si>
  <si>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</si>
  <si>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</si>
  <si>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</si>
  <si>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</si>
  <si>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</si>
  <si>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</si>
  <si>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</si>
  <si>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</si>
  <si>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</si>
  <si>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</si>
  <si>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</si>
  <si>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</si>
  <si>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</si>
  <si>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</si>
  <si>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</si>
  <si>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</si>
  <si>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</si>
  <si>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</si>
  <si>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</si>
  <si>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</si>
  <si>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</si>
  <si>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</si>
  <si>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</si>
  <si>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</si>
  <si>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</si>
  <si>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</si>
  <si>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</si>
  <si>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</si>
  <si>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</si>
  <si>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</si>
  <si>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</si>
  <si>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</si>
  <si>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</si>
  <si>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</si>
  <si>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</si>
  <si>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</si>
  <si>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</si>
  <si>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</si>
  <si>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</si>
  <si>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</si>
  <si>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</si>
  <si>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</si>
  <si>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</si>
  <si>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</si>
  <si>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</si>
  <si>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</si>
  <si>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</si>
  <si>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</si>
  <si>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</si>
  <si>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</si>
  <si>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</si>
  <si>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</si>
  <si>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</si>
  <si>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</si>
  <si>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</si>
  <si>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</si>
  <si>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</si>
  <si>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</si>
  <si>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</si>
  <si>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</si>
  <si>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</si>
  <si>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</si>
  <si>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</si>
  <si>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</si>
  <si>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</si>
  <si>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</si>
  <si>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</si>
  <si>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</si>
  <si>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</si>
  <si>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</si>
  <si>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</si>
  <si>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</si>
  <si>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</si>
  <si>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</si>
  <si>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</si>
  <si>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</si>
  <si>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</si>
  <si>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</si>
  <si>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</si>
  <si>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</si>
  <si>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</si>
  <si>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</si>
  <si>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</si>
  <si>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</si>
  <si>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</si>
  <si>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</si>
  <si>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</si>
  <si>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</si>
  <si>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</si>
  <si>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</si>
  <si>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</si>
  <si>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</si>
  <si>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</si>
  <si>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</si>
  <si>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</si>
  <si>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</si>
  <si>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</si>
  <si>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</si>
  <si>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</si>
  <si>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</si>
  <si>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</si>
  <si>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</si>
  <si>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</si>
  <si>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</si>
  <si>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</si>
  <si>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</si>
  <si>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</si>
  <si>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</si>
  <si>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</si>
  <si>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</si>
  <si>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</si>
  <si>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</si>
  <si>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</si>
  <si>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</si>
  <si>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</si>
  <si>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</si>
  <si>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</si>
  <si>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</si>
  <si>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</si>
  <si>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</si>
  <si>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</si>
  <si>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</si>
  <si>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</si>
  <si>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</si>
  <si>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</si>
  <si>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</si>
  <si>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</si>
  <si>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</si>
  <si>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</si>
  <si>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</si>
  <si>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</si>
  <si>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</si>
  <si>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</si>
  <si>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</si>
  <si>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</si>
  <si>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</si>
  <si>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</si>
  <si>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</si>
  <si>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</si>
  <si>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</si>
  <si>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</si>
  <si>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</si>
  <si>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</si>
  <si>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</si>
  <si>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</si>
  <si>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</si>
  <si>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</si>
  <si>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</si>
  <si>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</si>
  <si>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</si>
  <si>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</si>
  <si>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</si>
  <si>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</si>
  <si>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</si>
  <si>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</si>
  <si>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</si>
  <si>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</si>
  <si>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</si>
  <si>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</si>
  <si>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</si>
  <si>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</si>
  <si>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</si>
  <si>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</si>
  <si>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</si>
  <si>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</si>
  <si>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</si>
  <si>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</si>
  <si>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</si>
  <si>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</si>
  <si>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</si>
  <si>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</si>
  <si>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</si>
  <si>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</si>
  <si>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</si>
  <si>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</si>
  <si>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</si>
  <si>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</si>
  <si>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</si>
  <si>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</si>
  <si>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</si>
  <si>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</si>
  <si>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</si>
  <si>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</si>
  <si>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</si>
  <si>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</si>
  <si>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</si>
  <si>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</si>
  <si>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</si>
  <si>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</si>
  <si>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</si>
  <si>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</si>
  <si>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</si>
  <si>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</si>
  <si>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</si>
  <si>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</si>
  <si>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</si>
  <si>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</si>
  <si>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</si>
  <si>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</si>
  <si>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</si>
  <si>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</si>
  <si>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</si>
  <si>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</si>
  <si>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</si>
  <si>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</si>
  <si>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</si>
  <si>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</si>
  <si>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</si>
  <si>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</si>
  <si>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</si>
  <si>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</si>
  <si>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</si>
  <si>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</si>
  <si>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</si>
  <si>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</si>
  <si>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</si>
  <si>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</si>
  <si>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</si>
  <si>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</si>
  <si>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</si>
  <si>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</si>
  <si>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</si>
  <si>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</si>
  <si>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</si>
  <si>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</si>
  <si>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</si>
  <si>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</si>
  <si>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</si>
  <si>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</si>
  <si>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</si>
  <si>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</si>
  <si>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</si>
  <si>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</si>
  <si>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</si>
  <si>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</si>
  <si>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</si>
  <si>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</si>
  <si>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</si>
  <si>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</si>
  <si>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</si>
  <si>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</si>
  <si>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</si>
  <si>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</si>
  <si>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</si>
  <si>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</si>
  <si>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</si>
  <si>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</si>
  <si>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</si>
  <si>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</si>
  <si>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</si>
  <si>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</si>
  <si>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</si>
  <si>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</si>
  <si>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</si>
  <si>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</si>
  <si>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</si>
  <si>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</si>
  <si>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</si>
  <si>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</si>
  <si>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</si>
  <si>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</si>
  <si>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</si>
  <si>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</si>
  <si>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</si>
  <si>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</si>
  <si>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</si>
  <si>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</si>
  <si>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</si>
  <si>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</si>
  <si>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</si>
  <si>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</si>
  <si>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</si>
  <si>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</si>
  <si>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</si>
  <si>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</si>
  <si>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</si>
  <si>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</si>
  <si>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</si>
  <si>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</si>
  <si>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</si>
  <si>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</si>
  <si>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</si>
  <si>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</si>
  <si>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</si>
  <si>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</si>
  <si>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</si>
  <si>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</si>
  <si>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</si>
  <si>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</si>
  <si>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</si>
  <si>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</si>
  <si>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</si>
  <si>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</si>
  <si>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</si>
  <si>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</si>
  <si>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</si>
  <si>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</si>
  <si>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</si>
  <si>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</si>
  <si>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</si>
  <si>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</si>
  <si>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</si>
  <si>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</si>
  <si>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</si>
  <si>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</si>
  <si>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</si>
  <si>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</si>
  <si>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</si>
  <si>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</si>
  <si>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</si>
  <si>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</si>
  <si>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</si>
  <si>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</si>
  <si>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</si>
  <si>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</si>
  <si>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</si>
  <si>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</si>
  <si>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</si>
  <si>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</si>
  <si>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</si>
  <si>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</si>
  <si>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</si>
  <si>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</si>
  <si>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</si>
  <si>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</si>
  <si>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</si>
  <si>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</si>
  <si>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</si>
  <si>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</si>
  <si>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</si>
  <si>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</si>
  <si>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</si>
  <si>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</si>
  <si>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</si>
  <si>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</si>
  <si>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</si>
  <si>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</si>
  <si>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</si>
  <si>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</si>
  <si>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</si>
  <si>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</si>
  <si>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</si>
  <si>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</si>
  <si>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</si>
  <si>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</si>
  <si>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</si>
  <si>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</si>
  <si>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</si>
  <si>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</si>
  <si>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</si>
  <si>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</si>
  <si>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</si>
  <si>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</si>
  <si>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</si>
  <si>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</si>
  <si>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</si>
  <si>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</si>
  <si>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</si>
  <si>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</si>
  <si>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</si>
  <si>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</si>
  <si>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</si>
  <si>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</si>
  <si>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</si>
  <si>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</si>
  <si>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</si>
  <si>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</si>
  <si>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</si>
  <si>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</si>
  <si>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</si>
  <si>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</si>
  <si>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</si>
  <si>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</si>
  <si>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</si>
  <si>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</si>
  <si>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</si>
  <si>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</si>
  <si>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</si>
  <si>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</si>
  <si>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</si>
  <si>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</si>
  <si>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</si>
  <si>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</si>
  <si>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</si>
  <si>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</si>
  <si>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</si>
  <si>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</si>
  <si>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</si>
  <si>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</si>
  <si>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</si>
  <si>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</si>
  <si>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</si>
  <si>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</si>
  <si>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</si>
  <si>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</si>
  <si>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</si>
  <si>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</si>
  <si>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</si>
  <si>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</si>
  <si>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</si>
  <si>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</si>
  <si>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</si>
  <si>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</si>
  <si>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</si>
  <si>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</si>
  <si>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</si>
  <si>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</si>
  <si>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</si>
  <si>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</si>
  <si>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</si>
  <si>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</si>
  <si>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</si>
  <si>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</si>
  <si>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</si>
  <si>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</si>
  <si>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</si>
  <si>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</si>
  <si>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</si>
  <si>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</si>
  <si>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</si>
  <si>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</si>
  <si>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</si>
  <si>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</si>
  <si>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</si>
  <si>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</si>
  <si>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</si>
  <si>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</si>
  <si>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</si>
  <si>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</si>
  <si>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</si>
  <si>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</si>
  <si>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</si>
  <si>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</si>
  <si>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</si>
  <si>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</si>
  <si>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</si>
  <si>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</si>
  <si>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</si>
  <si>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</si>
  <si>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</si>
  <si>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</si>
  <si>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</si>
  <si>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</si>
  <si>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</si>
  <si>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</si>
  <si>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</si>
  <si>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</si>
  <si>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</si>
  <si>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</si>
  <si>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</si>
  <si>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</si>
  <si>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</si>
  <si>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</si>
  <si>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</si>
  <si>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</si>
  <si>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</si>
  <si>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</si>
  <si>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</si>
  <si>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</si>
  <si>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</si>
  <si>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</si>
  <si>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</si>
  <si>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</si>
  <si>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</si>
  <si>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</si>
  <si>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</si>
  <si>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</si>
  <si>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</si>
  <si>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</si>
  <si>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</si>
  <si>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</si>
  <si>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</si>
  <si>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</si>
  <si>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</si>
  <si>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</si>
  <si>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</si>
  <si>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</si>
  <si>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</si>
  <si>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</si>
  <si>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</si>
  <si>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</si>
  <si>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</si>
  <si>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</si>
  <si>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</si>
  <si>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</si>
  <si>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</si>
  <si>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</si>
  <si>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</si>
  <si>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</si>
  <si>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</si>
  <si>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</si>
  <si>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</si>
  <si>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</si>
  <si>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</si>
  <si>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</si>
  <si>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</si>
  <si>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</si>
  <si>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</si>
  <si>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</si>
  <si>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</si>
  <si>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</si>
  <si>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</si>
  <si>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</si>
  <si>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</si>
  <si>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</si>
  <si>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</si>
  <si>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</si>
  <si>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</si>
  <si>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</si>
  <si>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</si>
  <si>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</si>
  <si>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</si>
  <si>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</si>
  <si>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</si>
  <si>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</si>
  <si>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</si>
  <si>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</si>
  <si>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</si>
  <si>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</si>
  <si>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</si>
  <si>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</si>
  <si>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</si>
  <si>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</si>
  <si>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</si>
  <si>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</si>
  <si>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</si>
  <si>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</si>
  <si>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</si>
  <si>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</si>
  <si>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</si>
  <si>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</si>
  <si>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</si>
  <si>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</si>
  <si>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</si>
  <si>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</si>
  <si>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</si>
  <si>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</si>
  <si>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</si>
  <si>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</si>
  <si>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</si>
  <si>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</si>
  <si>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</si>
  <si>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</si>
  <si>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</si>
  <si>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</si>
  <si>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</si>
  <si>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</si>
  <si>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</si>
  <si>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</si>
  <si>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</si>
  <si>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</si>
  <si>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</si>
  <si>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</si>
  <si>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</si>
  <si>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</si>
  <si>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</si>
  <si>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</si>
  <si>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</si>
  <si>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</si>
  <si>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</si>
  <si>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</si>
  <si>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</si>
  <si>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</si>
  <si>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</si>
  <si>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</si>
  <si>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</si>
  <si>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</si>
  <si>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</si>
  <si>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</si>
  <si>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</si>
  <si>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</si>
  <si>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</si>
  <si>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</si>
  <si>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</si>
  <si>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</si>
  <si>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</si>
  <si>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</si>
  <si>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</si>
  <si>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</si>
  <si>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</si>
  <si>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</si>
  <si>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</si>
  <si>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</si>
  <si>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</si>
  <si>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</si>
  <si>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</si>
  <si>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</si>
  <si>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</si>
  <si>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</si>
  <si>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</si>
  <si>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</si>
  <si>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</si>
  <si>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</si>
  <si>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</si>
  <si>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</si>
  <si>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</si>
  <si>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</si>
  <si>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</si>
  <si>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</si>
  <si>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</si>
  <si>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</si>
  <si>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</si>
  <si>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</si>
  <si>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</si>
  <si>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</si>
  <si>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</si>
  <si>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</si>
  <si>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</si>
  <si>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</si>
  <si>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</si>
  <si>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</si>
  <si>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</si>
  <si>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</si>
  <si>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</si>
  <si>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</si>
  <si>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</si>
  <si>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</si>
  <si>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</si>
  <si>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</si>
  <si>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</si>
  <si>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</si>
  <si>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</si>
  <si>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</si>
  <si>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</si>
  <si>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</si>
  <si>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</si>
  <si>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</si>
  <si>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</si>
  <si>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</si>
  <si>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</si>
  <si>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</si>
  <si>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</si>
  <si>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</si>
  <si>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</si>
  <si>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</si>
  <si>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</si>
  <si>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</si>
  <si>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</si>
  <si>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</si>
  <si>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</si>
  <si>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</si>
  <si>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</si>
  <si>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</si>
  <si>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</si>
  <si>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</si>
  <si>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</si>
  <si>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</si>
  <si>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</si>
  <si>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</si>
  <si>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</si>
  <si>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</si>
  <si>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</si>
  <si>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</si>
  <si>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</si>
  <si>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</si>
  <si>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</si>
  <si>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</si>
  <si>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</si>
  <si>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</si>
  <si>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</si>
  <si>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</si>
  <si>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</si>
  <si>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</si>
  <si>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</si>
  <si>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</si>
  <si>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</si>
  <si>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</si>
  <si>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</si>
  <si>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</si>
  <si>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</si>
  <si>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</si>
  <si>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</si>
  <si>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</si>
  <si>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</si>
  <si>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</si>
  <si>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</si>
  <si>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</si>
  <si>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</si>
  <si>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</si>
  <si>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</si>
  <si>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</si>
  <si>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</si>
  <si>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</si>
  <si>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</si>
  <si>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</si>
  <si>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</si>
  <si>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</si>
  <si>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</si>
  <si>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</si>
  <si>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</si>
  <si>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</si>
  <si>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</si>
  <si>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</si>
  <si>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</si>
  <si>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</si>
  <si>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</si>
  <si>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</si>
  <si>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</si>
  <si>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</si>
  <si>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</si>
  <si>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</si>
  <si>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</si>
  <si>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</si>
  <si>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</si>
  <si>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</si>
  <si>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</si>
  <si>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</si>
  <si>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</si>
  <si>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</si>
  <si>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</si>
  <si>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</si>
  <si>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</si>
  <si>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</si>
  <si>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</si>
  <si>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</si>
  <si>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</si>
  <si>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</si>
  <si>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</si>
  <si>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</si>
  <si>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</si>
  <si>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</si>
  <si>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</si>
  <si>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</si>
  <si>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</si>
  <si>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</si>
  <si>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</si>
  <si>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</si>
  <si>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</si>
  <si>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</si>
  <si>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</si>
  <si>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</si>
  <si>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</si>
  <si>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</si>
  <si>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</si>
  <si>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</si>
  <si>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</si>
  <si>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</si>
  <si>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</si>
  <si>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</si>
  <si>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</si>
  <si>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</si>
  <si>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</si>
  <si>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</si>
  <si>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</si>
  <si>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</si>
  <si>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</si>
  <si>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</si>
  <si>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</si>
  <si>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</si>
  <si>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</si>
  <si>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</si>
  <si>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</si>
  <si>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</si>
  <si>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</si>
  <si>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</si>
  <si>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</si>
  <si>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</si>
  <si>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</si>
  <si>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</si>
  <si>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</si>
  <si>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</si>
  <si>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</si>
  <si>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</si>
  <si>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</si>
  <si>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</si>
  <si>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</si>
  <si>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</si>
  <si>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</si>
  <si>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</si>
  <si>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</si>
  <si>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</si>
  <si>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</si>
  <si>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</si>
  <si>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</si>
  <si>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</si>
  <si>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</si>
  <si>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</si>
  <si>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</si>
  <si>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</si>
  <si>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</si>
  <si>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</si>
  <si>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</si>
  <si>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</si>
  <si>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</si>
  <si>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</si>
  <si>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</si>
  <si>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</si>
  <si>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</si>
  <si>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</si>
  <si>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</si>
  <si>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</si>
  <si>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</si>
  <si>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</si>
  <si>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</si>
  <si>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</si>
  <si>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</si>
  <si>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</si>
  <si>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</si>
  <si>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</si>
  <si>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</si>
  <si>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</si>
  <si>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</si>
  <si>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</si>
  <si>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</si>
  <si>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</si>
  <si>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</si>
  <si>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</si>
  <si>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</si>
  <si>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</si>
  <si>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</si>
  <si>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</si>
  <si>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</si>
  <si>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</si>
  <si>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</si>
  <si>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</si>
  <si>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</si>
  <si>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</si>
  <si>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</si>
  <si>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</si>
  <si>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</si>
  <si>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</si>
  <si>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</si>
  <si>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</si>
  <si>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</si>
  <si>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</si>
  <si>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</si>
  <si>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</si>
  <si>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</si>
  <si>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</si>
  <si>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</si>
  <si>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</si>
  <si>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</si>
  <si>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</si>
  <si>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</si>
  <si>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</si>
  <si>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</si>
  <si>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</si>
  <si>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</si>
  <si>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</si>
  <si>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</si>
  <si>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</si>
  <si>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</si>
  <si>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</si>
  <si>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</si>
  <si>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</si>
  <si>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</si>
  <si>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</si>
  <si>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</si>
  <si>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</si>
  <si>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</si>
  <si>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</si>
  <si>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</si>
  <si>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</si>
  <si>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</si>
  <si>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</si>
  <si>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</si>
  <si>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</si>
  <si>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</si>
  <si>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</si>
  <si>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</si>
  <si>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</si>
  <si>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</si>
  <si>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</si>
  <si>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</si>
  <si>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</si>
  <si>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</si>
  <si>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</si>
  <si>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</si>
  <si>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</si>
  <si>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</si>
  <si>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</si>
  <si>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</si>
  <si>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</si>
  <si>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</si>
  <si>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</si>
  <si>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</si>
  <si>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</si>
  <si>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</si>
  <si>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</si>
  <si>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</si>
  <si>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</si>
  <si>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</si>
  <si>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</si>
  <si>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</si>
  <si>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</si>
  <si>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</si>
  <si>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</si>
  <si>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</si>
  <si>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</si>
  <si>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</si>
  <si>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</si>
  <si>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</si>
  <si>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</si>
  <si>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</si>
  <si>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</si>
  <si>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</si>
  <si>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</si>
  <si>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</si>
  <si>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</si>
  <si>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</si>
  <si>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</si>
  <si>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</si>
  <si>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</si>
  <si>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</si>
  <si>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</si>
  <si>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</si>
  <si>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</si>
  <si>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</si>
  <si>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</si>
  <si>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</si>
  <si>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</si>
  <si>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</si>
  <si>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</si>
  <si>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</si>
  <si>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</si>
  <si>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</si>
  <si>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</si>
  <si>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</si>
  <si>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</si>
  <si>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</si>
  <si>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</si>
  <si>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</si>
  <si>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</si>
  <si>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</si>
  <si>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</si>
  <si>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</si>
  <si>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</si>
  <si>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</si>
  <si>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</si>
  <si>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</si>
  <si>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</si>
  <si>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</si>
  <si>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</si>
  <si>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</si>
  <si>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</si>
  <si>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</si>
  <si>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</si>
  <si>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</si>
  <si>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</si>
  <si>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</si>
  <si>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</si>
  <si>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</si>
  <si>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</si>
  <si>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</si>
  <si>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</si>
  <si>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</si>
  <si>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</si>
  <si>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</si>
  <si>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</si>
  <si>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</si>
  <si>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</si>
  <si>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</si>
  <si>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</si>
  <si>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</si>
  <si>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</si>
  <si>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</si>
  <si>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</si>
  <si>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</si>
  <si>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</si>
  <si>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</si>
  <si>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</si>
  <si>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</si>
  <si>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</si>
  <si>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</si>
  <si>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</si>
  <si>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</si>
  <si>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</si>
  <si>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</si>
  <si>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</si>
  <si>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</si>
  <si>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</si>
  <si>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</si>
  <si>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</si>
  <si>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</si>
  <si>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</si>
  <si>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</si>
  <si>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</si>
  <si>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</si>
  <si>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</si>
  <si>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</si>
  <si>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</si>
  <si>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</si>
  <si>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</si>
  <si>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</si>
  <si>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</si>
  <si>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</si>
  <si>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</si>
  <si>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</si>
  <si>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</si>
  <si>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</si>
  <si>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</si>
  <si>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</si>
  <si>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</si>
  <si>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</si>
  <si>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</si>
  <si>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</si>
  <si>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</si>
  <si>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</si>
  <si>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</si>
  <si>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</si>
  <si>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</si>
  <si>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</si>
  <si>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</si>
  <si>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</si>
  <si>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</si>
  <si>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</si>
  <si>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</si>
  <si>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</si>
  <si>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</si>
  <si>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</si>
  <si>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</si>
  <si>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</si>
  <si>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</si>
  <si>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</si>
  <si>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</si>
  <si>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</si>
  <si>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</si>
  <si>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</si>
  <si>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</si>
  <si>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</si>
  <si>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</si>
  <si>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</si>
  <si>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</si>
  <si>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</si>
  <si>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</si>
  <si>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</si>
  <si>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</si>
  <si>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</si>
  <si>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</si>
  <si>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</si>
  <si>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</si>
  <si>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</si>
  <si>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</si>
  <si>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</si>
  <si>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</si>
  <si>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</si>
  <si>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</si>
  <si>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</si>
  <si>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</si>
  <si>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</si>
  <si>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</si>
  <si>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</si>
  <si>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</si>
  <si>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</si>
  <si>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</si>
  <si>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</si>
  <si>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</si>
  <si>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</si>
  <si>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</si>
  <si>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</si>
  <si>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</si>
  <si>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</si>
  <si>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</si>
  <si>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</si>
  <si>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</si>
  <si>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</si>
  <si>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</si>
  <si>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</si>
  <si>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</si>
  <si>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</si>
  <si>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</si>
  <si>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</si>
  <si>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</si>
  <si>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</si>
  <si>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</si>
  <si>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</si>
  <si>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</si>
  <si>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</si>
  <si>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</si>
  <si>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</si>
  <si>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</si>
  <si>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</si>
  <si>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</si>
  <si>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</si>
  <si>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</si>
  <si>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</si>
  <si>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</si>
  <si>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</si>
  <si>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</si>
  <si>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</si>
  <si>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</si>
  <si>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</si>
  <si>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</si>
  <si>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</si>
  <si>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</si>
  <si>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</si>
  <si>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</si>
  <si>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</si>
  <si>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</si>
  <si>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</si>
  <si>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</si>
  <si>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</si>
  <si>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</si>
  <si>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</si>
  <si>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</si>
  <si>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</si>
  <si>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</si>
  <si>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</si>
  <si>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</si>
  <si>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</si>
  <si>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</si>
  <si>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</si>
  <si>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</si>
  <si>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</si>
  <si>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</si>
  <si>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</si>
  <si>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</si>
  <si>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</si>
  <si>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</si>
  <si>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</si>
  <si>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</si>
  <si>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</si>
  <si>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</si>
  <si>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</si>
  <si>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</si>
  <si>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</si>
  <si>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</si>
  <si>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</si>
  <si>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</si>
  <si>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</si>
  <si>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</si>
  <si>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</si>
  <si>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</si>
  <si>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</si>
  <si>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</si>
  <si>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</si>
  <si>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</si>
  <si>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</si>
  <si>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</si>
  <si>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</si>
  <si>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</si>
  <si>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</si>
  <si>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</si>
  <si>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</si>
  <si>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</si>
  <si>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</si>
  <si>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</si>
  <si>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</si>
  <si>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</si>
  <si>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</si>
  <si>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</si>
  <si>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</si>
  <si>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</si>
  <si>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</si>
  <si>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</si>
  <si>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</si>
  <si>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</si>
  <si>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</si>
  <si>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</si>
  <si>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</si>
  <si>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</si>
  <si>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</si>
  <si>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</si>
  <si>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</si>
  <si>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</si>
  <si>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</si>
  <si>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</si>
  <si>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</si>
  <si>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</si>
  <si>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</si>
  <si>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</si>
  <si>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</si>
  <si>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</si>
  <si>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</si>
  <si>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</si>
  <si>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</si>
  <si>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</si>
  <si>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</si>
  <si>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</si>
  <si>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</si>
  <si>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</si>
  <si>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</si>
  <si>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</si>
  <si>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</si>
  <si>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</si>
  <si>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</si>
  <si>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</si>
  <si>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</si>
  <si>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</si>
  <si>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</si>
  <si>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</si>
  <si>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</si>
  <si>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</si>
  <si>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</si>
  <si>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</si>
  <si>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</si>
  <si>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</si>
  <si>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</si>
  <si>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</si>
  <si>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</si>
  <si>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</si>
  <si>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</si>
  <si>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</si>
  <si>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</si>
  <si>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</si>
  <si>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</si>
  <si>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</si>
  <si>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</si>
  <si>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</si>
  <si>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</si>
  <si>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</si>
  <si>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</si>
  <si>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</si>
  <si>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</si>
  <si>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</si>
  <si>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</si>
  <si>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</si>
  <si>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</si>
  <si>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</si>
  <si>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</si>
  <si>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</si>
  <si>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</si>
  <si>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</si>
  <si>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</si>
  <si>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</si>
  <si>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</si>
  <si>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</si>
  <si>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</si>
  <si>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</si>
  <si>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</si>
  <si>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</si>
  <si>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</si>
  <si>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</si>
  <si>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</si>
  <si>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</si>
  <si>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</si>
  <si>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</si>
  <si>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</si>
  <si>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</si>
  <si>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</si>
  <si>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</si>
  <si>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</si>
  <si>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</si>
  <si>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</si>
  <si>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</si>
  <si>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</si>
  <si>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</si>
  <si>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</si>
  <si>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</si>
  <si>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</si>
  <si>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</si>
  <si>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</si>
  <si>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</si>
  <si>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</si>
  <si>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</si>
  <si>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</si>
  <si>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</si>
  <si>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</si>
  <si>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</si>
  <si>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</si>
  <si>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</si>
  <si>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</si>
  <si>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</si>
  <si>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</si>
  <si>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</si>
  <si>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</si>
  <si>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</si>
  <si>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</si>
  <si>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</si>
  <si>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</si>
  <si>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</si>
  <si>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</si>
  <si>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</si>
  <si>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</si>
  <si>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</si>
  <si>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</si>
  <si>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</si>
  <si>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</si>
  <si>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</si>
  <si>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</si>
  <si>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</si>
  <si>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</si>
  <si>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</si>
  <si>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</si>
  <si>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</si>
  <si>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</si>
  <si>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</si>
  <si>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</si>
  <si>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</si>
  <si>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</si>
  <si>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</si>
  <si>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</si>
  <si>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</si>
  <si>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</si>
  <si>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</si>
  <si>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</si>
  <si>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</si>
  <si>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</si>
  <si>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</si>
  <si>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</si>
  <si>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</si>
  <si>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</si>
  <si>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</si>
  <si>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</si>
  <si>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</si>
  <si>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</si>
  <si>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</si>
  <si>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</si>
  <si>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</si>
  <si>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</si>
  <si>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</si>
  <si>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</si>
  <si>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</si>
  <si>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</si>
  <si>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</si>
  <si>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</si>
  <si>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</si>
  <si>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</si>
  <si>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</si>
  <si>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</si>
  <si>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</si>
  <si>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</si>
  <si>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</si>
  <si>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</si>
  <si>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</si>
  <si>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</si>
  <si>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</si>
  <si>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</si>
  <si>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</si>
  <si>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</si>
  <si>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</si>
  <si>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</si>
  <si>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</si>
  <si>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</si>
  <si>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</si>
  <si>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</si>
  <si>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</si>
  <si>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</si>
  <si>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</si>
  <si>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</si>
  <si>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</si>
  <si>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</si>
  <si>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</si>
  <si>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</si>
  <si>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</si>
  <si>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</si>
  <si>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</si>
  <si>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</si>
  <si>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</si>
  <si>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</si>
  <si>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</si>
  <si>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</si>
  <si>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</si>
  <si>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</si>
  <si>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</si>
  <si>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</si>
  <si>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</si>
  <si>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</si>
  <si>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</si>
  <si>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</si>
  <si>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</si>
  <si>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</si>
  <si>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</si>
  <si>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</si>
  <si>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</si>
  <si>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</si>
  <si>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</si>
  <si>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</si>
  <si>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</si>
  <si>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</si>
  <si>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</si>
  <si>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</si>
  <si>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</si>
  <si>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</si>
  <si>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</si>
  <si>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</si>
  <si>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</si>
  <si>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</si>
  <si>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</si>
  <si>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</si>
  <si>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</si>
  <si>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</si>
  <si>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</si>
  <si>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</si>
  <si>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</si>
  <si>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</si>
  <si>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</si>
  <si>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</si>
  <si>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</si>
  <si>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</si>
  <si>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</si>
  <si>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</si>
  <si>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</si>
  <si>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</si>
  <si>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</si>
  <si>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</si>
  <si>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</si>
  <si>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</si>
  <si>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</si>
  <si>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</si>
  <si>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</si>
  <si>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</si>
  <si>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</si>
  <si>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</si>
  <si>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</si>
  <si>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</si>
  <si>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</si>
  <si>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</si>
  <si>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</si>
  <si>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</si>
  <si>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</si>
  <si>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</si>
  <si>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</si>
  <si>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</si>
  <si>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</si>
  <si>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</si>
  <si>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</si>
  <si>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</si>
  <si>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</si>
  <si>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</si>
  <si>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</si>
  <si>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</si>
  <si>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</si>
  <si>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</si>
  <si>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</si>
  <si>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</si>
  <si>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</si>
  <si>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</si>
  <si>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</si>
  <si>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</si>
  <si>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</si>
  <si>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</si>
  <si>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</si>
  <si>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</si>
  <si>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</si>
  <si>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</si>
  <si>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</si>
  <si>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</si>
  <si>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</si>
  <si>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</si>
  <si>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</si>
  <si>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</si>
  <si>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</si>
  <si>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</si>
  <si>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</si>
  <si>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</si>
  <si>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</si>
  <si>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</si>
  <si>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</si>
  <si>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</si>
  <si>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</si>
  <si>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</si>
  <si>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</si>
  <si>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</si>
  <si>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</si>
  <si>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</si>
  <si>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</si>
  <si>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</si>
  <si>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</si>
  <si>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</si>
  <si>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</si>
  <si>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</si>
  <si>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</si>
  <si>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</si>
  <si>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</si>
  <si>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</si>
  <si>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</si>
  <si>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</si>
  <si>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</si>
  <si>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</si>
  <si>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</si>
  <si>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</si>
  <si>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</si>
  <si>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</si>
  <si>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</si>
  <si>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</si>
  <si>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</si>
  <si>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</si>
  <si>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</si>
  <si>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</si>
  <si>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</si>
  <si>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</si>
  <si>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</si>
  <si>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</si>
  <si>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</si>
  <si>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</si>
  <si>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</si>
  <si>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</si>
  <si>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</si>
  <si>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</si>
  <si>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</si>
  <si>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</si>
  <si>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</si>
  <si>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</si>
  <si>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</si>
  <si>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</si>
  <si>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</si>
  <si>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</si>
  <si>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</si>
  <si>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</si>
  <si>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</si>
  <si>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</si>
  <si>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</si>
  <si>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</si>
  <si>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</si>
  <si>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</si>
  <si>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</si>
  <si>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</si>
  <si>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</si>
  <si>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</si>
  <si>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</si>
  <si>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</si>
  <si>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</si>
  <si>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</si>
  <si>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</si>
  <si>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</si>
  <si>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</si>
  <si>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</si>
  <si>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</si>
  <si>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</si>
  <si>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</si>
  <si>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</si>
  <si>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</si>
  <si>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</si>
  <si>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</si>
  <si>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</si>
  <si>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</si>
  <si>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</si>
  <si>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</si>
  <si>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</si>
  <si>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</si>
  <si>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</si>
  <si>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</si>
  <si>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</si>
  <si>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</si>
  <si>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</si>
  <si>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</si>
  <si>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</si>
  <si>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</si>
  <si>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</si>
  <si>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</si>
  <si>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</si>
  <si>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</si>
  <si>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</si>
  <si>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</si>
  <si>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</si>
  <si>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</si>
  <si>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</si>
  <si>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</si>
  <si>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</si>
  <si>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</si>
  <si>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</si>
  <si>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</si>
  <si>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</si>
  <si>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</si>
  <si>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</si>
  <si>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</si>
  <si>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</si>
  <si>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</si>
  <si>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</si>
  <si>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</si>
  <si>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</si>
  <si>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</si>
  <si>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</si>
  <si>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</si>
  <si>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</si>
  <si>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</si>
  <si>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</si>
  <si>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</si>
  <si>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</si>
  <si>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</si>
  <si>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</si>
  <si>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</si>
  <si>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</si>
  <si>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</si>
  <si>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</si>
  <si>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</si>
  <si>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</si>
  <si>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</si>
  <si>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</si>
  <si>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</si>
  <si>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</si>
  <si>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</si>
  <si>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</si>
  <si>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</si>
  <si>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</si>
  <si>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</si>
  <si>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</si>
  <si>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</si>
  <si>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</si>
  <si>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</si>
  <si>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</si>
  <si>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</si>
  <si>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</si>
  <si>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</si>
  <si>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</si>
  <si>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</si>
  <si>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</si>
  <si>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</si>
  <si>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</si>
  <si>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</si>
  <si>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</si>
  <si>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</si>
  <si>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</si>
  <si>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</si>
  <si>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</si>
  <si>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</si>
  <si>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</si>
  <si>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</si>
  <si>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</si>
  <si>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</si>
  <si>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</si>
  <si>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</si>
  <si>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</si>
  <si>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</si>
  <si>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</si>
  <si>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</si>
  <si>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</si>
  <si>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</si>
  <si>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</si>
  <si>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</si>
  <si>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</si>
  <si>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</si>
  <si>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</si>
  <si>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</si>
  <si>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</si>
  <si>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</si>
  <si>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</si>
  <si>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</si>
  <si>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</si>
  <si>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</si>
  <si>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</si>
  <si>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</si>
  <si>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</si>
  <si>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</si>
  <si>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</si>
  <si>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</si>
  <si>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</si>
  <si>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</si>
  <si>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</si>
  <si>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</si>
  <si>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</si>
  <si>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</si>
  <si>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</si>
  <si>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</si>
  <si>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</si>
  <si>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</si>
  <si>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</si>
  <si>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</si>
  <si>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</si>
  <si>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</si>
  <si>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</si>
  <si>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</si>
  <si>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</si>
  <si>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</si>
  <si>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</si>
  <si>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</si>
  <si>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</si>
  <si>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</si>
  <si>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</si>
  <si>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</si>
  <si>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</si>
  <si>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</si>
  <si>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</si>
  <si>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</si>
  <si>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</si>
  <si>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</si>
  <si>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</si>
  <si>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</si>
  <si>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</si>
  <si>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</si>
  <si>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</si>
  <si>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</si>
  <si>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</si>
  <si>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</si>
  <si>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</si>
  <si>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</si>
  <si>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</si>
  <si>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</si>
  <si>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</si>
  <si>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</si>
  <si>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</si>
  <si>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</si>
  <si>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</si>
  <si>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</si>
  <si>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</si>
  <si>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</si>
  <si>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</si>
  <si>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</si>
  <si>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</si>
  <si>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</si>
  <si>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</si>
  <si>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</si>
  <si>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</si>
  <si>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</si>
  <si>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</si>
  <si>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</si>
  <si>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</si>
  <si>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</si>
  <si>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</si>
  <si>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</si>
  <si>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</si>
  <si>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</si>
  <si>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</si>
  <si>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</si>
  <si>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</si>
  <si>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</si>
  <si>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</si>
  <si>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</si>
  <si>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</si>
  <si>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</si>
  <si>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</si>
  <si>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</si>
  <si>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</si>
  <si>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</si>
  <si>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</si>
  <si>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</si>
  <si>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</si>
  <si>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</si>
  <si>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</si>
  <si>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</si>
  <si>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</si>
  <si>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</si>
  <si>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</si>
  <si>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</si>
  <si>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</si>
  <si>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</si>
  <si>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</si>
  <si>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</si>
  <si>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</si>
  <si>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</si>
  <si>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</si>
  <si>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</si>
  <si>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</si>
  <si>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</si>
  <si>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</si>
  <si>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</si>
  <si>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</si>
  <si>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</si>
  <si>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</si>
  <si>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</si>
  <si>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</si>
  <si>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</si>
  <si>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</si>
  <si>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</si>
  <si>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</si>
  <si>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</si>
  <si>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</si>
  <si>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</si>
  <si>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</si>
  <si>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</si>
  <si>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</si>
  <si>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</si>
  <si>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</si>
  <si>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</si>
  <si>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</si>
  <si>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</si>
  <si>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</si>
  <si>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</si>
  <si>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</si>
  <si>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</si>
  <si>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</si>
  <si>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</si>
  <si>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</si>
  <si>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</si>
  <si>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</si>
  <si>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</si>
  <si>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</si>
  <si>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</si>
  <si>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</si>
  <si>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</si>
  <si>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</si>
  <si>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</si>
  <si>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</si>
  <si>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</si>
  <si>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</si>
  <si>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</si>
  <si>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</si>
  <si>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</si>
  <si>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</si>
  <si>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</si>
  <si>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</si>
  <si>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</si>
  <si>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</si>
  <si>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</si>
  <si>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</si>
  <si>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</si>
  <si>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</si>
  <si>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</si>
  <si>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</si>
  <si>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</si>
  <si>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</si>
  <si>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</si>
  <si>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</si>
  <si>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</si>
  <si>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</si>
  <si>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</si>
  <si>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</si>
  <si>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</si>
  <si>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</si>
  <si>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</si>
  <si>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</si>
  <si>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</si>
  <si>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</si>
  <si>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</si>
  <si>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</si>
  <si>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</si>
  <si>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</si>
  <si>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</si>
  <si>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</si>
  <si>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</si>
  <si>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</si>
  <si>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</si>
  <si>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</si>
  <si>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</si>
  <si>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</si>
  <si>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</si>
  <si>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</si>
  <si>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</si>
  <si>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</si>
  <si>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</si>
  <si>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</si>
  <si>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</si>
  <si>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</si>
  <si>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</si>
  <si>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</si>
  <si>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</si>
  <si>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</si>
  <si>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</si>
  <si>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</si>
  <si>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</si>
  <si>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</si>
  <si>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</si>
  <si>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</si>
  <si>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</si>
  <si>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</si>
  <si>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</si>
  <si>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</si>
  <si>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</si>
  <si>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</si>
  <si>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</si>
  <si>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</si>
  <si>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</si>
  <si>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</si>
  <si>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</si>
  <si>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</si>
  <si>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</si>
  <si>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</si>
  <si>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</si>
  <si>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</si>
  <si>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</si>
  <si>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</si>
  <si>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</si>
  <si>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</si>
  <si>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</si>
  <si>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</si>
  <si>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</si>
  <si>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</si>
  <si>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</si>
  <si>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</si>
  <si>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</si>
  <si>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</si>
  <si>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</si>
  <si>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</si>
  <si>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</si>
  <si>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</si>
  <si>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</si>
  <si>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</si>
  <si>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</si>
  <si>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</si>
  <si>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</si>
  <si>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</si>
  <si>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</si>
  <si>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</si>
  <si>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</si>
  <si>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</si>
  <si>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</si>
  <si>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</si>
  <si>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</si>
  <si>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</si>
  <si>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</si>
  <si>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</si>
  <si>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</si>
  <si>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</si>
  <si>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</si>
  <si>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</si>
  <si>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</si>
  <si>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</si>
  <si>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</si>
  <si>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</si>
  <si>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</si>
  <si>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</si>
  <si>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</si>
  <si>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</si>
  <si>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</si>
  <si>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</si>
  <si>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</si>
  <si>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</si>
  <si>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</si>
  <si>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</si>
  <si>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</si>
  <si>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</si>
  <si>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</si>
  <si>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</si>
  <si>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</si>
  <si>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</si>
  <si>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</si>
  <si>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</si>
  <si>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</si>
  <si>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</si>
  <si>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</si>
  <si>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</si>
  <si>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</si>
  <si>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</si>
  <si>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</si>
  <si>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</si>
  <si>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</si>
  <si>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</si>
  <si>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</si>
  <si>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</si>
  <si>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</si>
  <si>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</si>
  <si>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</si>
  <si>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</si>
  <si>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</si>
  <si>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</si>
  <si>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</si>
  <si>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</si>
  <si>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</si>
  <si>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</si>
  <si>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</si>
  <si>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</si>
  <si>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</si>
  <si>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</si>
  <si>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</si>
  <si>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</si>
  <si>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</si>
  <si>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</si>
  <si>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</si>
  <si>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</si>
  <si>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</si>
  <si>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</si>
  <si>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</si>
  <si>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</si>
  <si>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</si>
  <si>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</si>
  <si>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</si>
  <si>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</si>
  <si>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</si>
  <si>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</si>
  <si>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</si>
  <si>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</si>
  <si>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</si>
  <si>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</si>
  <si>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</si>
  <si>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</si>
  <si>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</si>
  <si>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</si>
  <si>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</si>
  <si>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</si>
  <si>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</si>
  <si>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</si>
  <si>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</si>
  <si>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</si>
  <si>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</si>
  <si>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</si>
  <si>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</si>
  <si>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</si>
  <si>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</si>
  <si>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</si>
  <si>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</si>
  <si>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</si>
  <si>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</si>
  <si>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</si>
  <si>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</si>
  <si>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</si>
  <si>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</si>
  <si>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</si>
  <si>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</si>
  <si>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</si>
  <si>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</si>
  <si>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</si>
  <si>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</si>
  <si>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</si>
  <si>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</si>
  <si>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</si>
  <si>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</si>
  <si>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</si>
  <si>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</si>
  <si>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</si>
  <si>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</si>
  <si>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</si>
  <si>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</si>
  <si>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</si>
  <si>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</si>
  <si>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</si>
  <si>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</si>
  <si>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</si>
  <si>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</si>
  <si>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</si>
  <si>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</si>
  <si>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</si>
  <si>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</si>
  <si>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</si>
  <si>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</si>
  <si>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</si>
  <si>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</si>
  <si>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</si>
  <si>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</si>
  <si>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</si>
  <si>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</si>
  <si>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</si>
  <si>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</si>
  <si>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</si>
  <si>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</si>
  <si>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</si>
  <si>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</si>
  <si>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</si>
  <si>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</si>
  <si>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</si>
  <si>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</si>
  <si>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</si>
  <si>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</si>
  <si>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</si>
  <si>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</si>
  <si>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</si>
  <si>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</si>
  <si>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</si>
  <si>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</si>
  <si>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</si>
  <si>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</si>
  <si>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</si>
  <si>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</si>
  <si>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</si>
  <si>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</si>
  <si>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</si>
  <si>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</si>
  <si>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</si>
  <si>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</si>
  <si>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</si>
  <si>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</si>
  <si>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</si>
  <si>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</si>
  <si>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</si>
  <si>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</si>
  <si>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</si>
  <si>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</si>
  <si>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</si>
  <si>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</si>
  <si>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</si>
  <si>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</si>
  <si>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</si>
  <si>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</si>
  <si>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</si>
  <si>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</si>
  <si>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</si>
  <si>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</si>
  <si>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</si>
  <si>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</si>
  <si>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</si>
  <si>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</si>
  <si>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</si>
  <si>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</si>
  <si>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</si>
  <si>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</si>
  <si>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</si>
  <si>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</si>
  <si>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</si>
  <si>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</si>
  <si>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</si>
  <si>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</si>
  <si>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</si>
  <si>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</si>
  <si>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</si>
  <si>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</si>
  <si>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</si>
  <si>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</si>
  <si>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</si>
  <si>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</si>
  <si>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</si>
  <si>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</si>
  <si>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</si>
  <si>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</si>
  <si>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</si>
  <si>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</si>
  <si>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</si>
  <si>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</si>
  <si>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</si>
  <si>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</si>
  <si>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</si>
  <si>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</si>
  <si>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</si>
  <si>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</si>
  <si>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</si>
  <si>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</si>
  <si>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</si>
  <si>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</si>
  <si>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</si>
  <si>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</si>
  <si>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</si>
  <si>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</si>
  <si>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</si>
  <si>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</si>
  <si>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</si>
  <si>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</si>
  <si>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</si>
  <si>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</si>
  <si>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</si>
  <si>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</si>
  <si>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</si>
  <si>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</si>
  <si>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</si>
  <si>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</si>
  <si>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</si>
  <si>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</si>
  <si>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</si>
  <si>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</si>
  <si>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</si>
  <si>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</si>
  <si>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</si>
  <si>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</si>
  <si>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</si>
  <si>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</si>
  <si>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</si>
  <si>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</si>
  <si>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</si>
  <si>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</si>
  <si>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</si>
  <si>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</si>
  <si>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</si>
  <si>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</si>
  <si>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</si>
  <si>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</si>
  <si>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</si>
  <si>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</si>
  <si>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</si>
  <si>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</si>
  <si>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</si>
  <si>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</si>
  <si>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</si>
  <si>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</si>
  <si>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</si>
  <si>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</si>
  <si>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</si>
  <si>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</si>
  <si>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</si>
  <si>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</si>
  <si>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</si>
  <si>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</si>
  <si>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</si>
  <si>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</si>
  <si>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</si>
  <si>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</si>
  <si>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</si>
  <si>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</si>
  <si>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</si>
  <si>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</si>
  <si>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</si>
  <si>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</si>
  <si>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</si>
  <si>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</si>
  <si>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</si>
  <si>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</si>
  <si>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</si>
  <si>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</si>
  <si>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</si>
  <si>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</si>
  <si>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</si>
  <si>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</si>
  <si>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</si>
  <si>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</si>
  <si>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</si>
  <si>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</si>
  <si>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</si>
  <si>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</si>
  <si>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</si>
  <si>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</si>
  <si>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</si>
  <si>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</si>
  <si>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</si>
  <si>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</si>
  <si>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</si>
  <si>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</si>
  <si>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</si>
  <si>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</si>
  <si>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</si>
  <si>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</si>
  <si>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</si>
  <si>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</si>
  <si>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</si>
  <si>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</si>
  <si>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</si>
  <si>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</si>
  <si>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</si>
  <si>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</si>
  <si>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</si>
  <si>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</si>
  <si>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</si>
  <si>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</si>
  <si>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</si>
  <si>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</si>
  <si>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</si>
  <si>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</si>
  <si>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</si>
  <si>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</si>
  <si>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</si>
  <si>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</si>
  <si>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</si>
  <si>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</si>
  <si>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</si>
  <si>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</si>
  <si>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</si>
  <si>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</si>
  <si>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</si>
  <si>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</si>
  <si>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</si>
  <si>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</si>
  <si>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</si>
  <si>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</si>
  <si>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</si>
  <si>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</si>
  <si>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</si>
  <si>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</si>
  <si>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</si>
  <si>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</si>
  <si>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</si>
  <si>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</si>
  <si>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</si>
  <si>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</si>
  <si>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</si>
  <si>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</si>
  <si>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</si>
  <si>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</si>
  <si>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</si>
  <si>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</si>
  <si>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</si>
  <si>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</si>
  <si>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</si>
  <si>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</si>
  <si>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</si>
  <si>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</si>
  <si>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</si>
  <si>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</si>
  <si>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</si>
  <si>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</si>
  <si>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</si>
  <si>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</si>
  <si>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</si>
  <si>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</si>
  <si>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</si>
  <si>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</si>
  <si>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</si>
  <si>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</si>
  <si>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</si>
  <si>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</si>
  <si>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</si>
  <si>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</si>
  <si>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</si>
  <si>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</si>
  <si>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</si>
  <si>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</si>
  <si>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</si>
  <si>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</si>
  <si>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</si>
  <si>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</si>
  <si>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</si>
  <si>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</si>
  <si>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</si>
  <si>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</si>
  <si>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</si>
  <si>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</si>
  <si>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</si>
  <si>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</si>
  <si>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</si>
  <si>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</si>
  <si>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</si>
  <si>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</si>
  <si>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</si>
  <si>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</si>
  <si>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</si>
  <si>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</si>
  <si>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</si>
  <si>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</si>
  <si>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</si>
  <si>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</si>
  <si>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</si>
  <si>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</si>
  <si>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</si>
  <si>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</si>
  <si>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</si>
  <si>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</si>
  <si>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</si>
  <si>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</si>
  <si>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</si>
  <si>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</si>
  <si>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</si>
  <si>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</si>
  <si>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</si>
  <si>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</si>
  <si>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</si>
  <si>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</si>
  <si>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</si>
  <si>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</si>
  <si>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</si>
  <si>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</si>
  <si>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</si>
  <si>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</si>
  <si>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</si>
  <si>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</si>
  <si>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</si>
  <si>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</si>
  <si>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</si>
  <si>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</si>
  <si>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</si>
  <si>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</si>
  <si>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</si>
  <si>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</si>
  <si>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</si>
  <si>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</si>
  <si>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</si>
  <si>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</si>
  <si>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</si>
  <si>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</si>
  <si>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</si>
  <si>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</si>
  <si>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</si>
  <si>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</si>
  <si>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</si>
  <si>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</si>
  <si>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</si>
  <si>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</si>
  <si>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</si>
  <si>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</si>
  <si>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</si>
  <si>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</si>
  <si>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</si>
  <si>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</si>
  <si>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</si>
  <si>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</si>
  <si>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</si>
  <si>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</si>
  <si>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</si>
  <si>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</si>
  <si>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</si>
  <si>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</si>
  <si>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</si>
  <si>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</si>
  <si>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</si>
  <si>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</si>
  <si>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</si>
  <si>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</si>
  <si>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</si>
  <si>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</si>
  <si>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</si>
  <si>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</si>
  <si>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</si>
  <si>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</si>
  <si>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</si>
  <si>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</si>
  <si>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</si>
  <si>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</si>
  <si>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</si>
  <si>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</si>
  <si>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</si>
  <si>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</si>
  <si>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</si>
  <si>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</si>
  <si>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</si>
  <si>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</si>
  <si>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</si>
  <si>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</si>
  <si>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</si>
  <si>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</si>
  <si>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</si>
  <si>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</si>
  <si>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</si>
  <si>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</si>
  <si>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</si>
  <si>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</si>
  <si>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</si>
  <si>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</si>
  <si>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</si>
  <si>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</si>
  <si>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</si>
  <si>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</si>
  <si>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</si>
  <si>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</si>
  <si>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</si>
  <si>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</si>
  <si>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</si>
  <si>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</si>
  <si>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</si>
  <si>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</si>
  <si>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</si>
  <si>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</si>
  <si>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</si>
  <si>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</si>
  <si>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</si>
  <si>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</si>
  <si>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</si>
  <si>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</si>
  <si>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</si>
  <si>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</si>
  <si>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</si>
  <si>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</si>
  <si>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</si>
  <si>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</si>
  <si>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</si>
  <si>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</si>
  <si>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</si>
  <si>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</si>
  <si>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</si>
  <si>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</si>
  <si>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</si>
  <si>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</si>
  <si>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</si>
  <si>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</si>
  <si>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</si>
  <si>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</si>
  <si>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</si>
  <si>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</si>
  <si>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</si>
  <si>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</si>
  <si>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</si>
  <si>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</si>
  <si>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</si>
  <si>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</si>
  <si>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</si>
  <si>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</si>
  <si>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</si>
  <si>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</si>
  <si>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</si>
  <si>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</si>
  <si>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</si>
  <si>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</si>
  <si>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</si>
  <si>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</si>
  <si>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</si>
  <si>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</si>
  <si>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</si>
  <si>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</si>
  <si>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</si>
  <si>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</si>
  <si>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</si>
  <si>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</si>
  <si>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</si>
  <si>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</si>
  <si>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</si>
  <si>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</si>
  <si>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</si>
  <si>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</si>
  <si>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</si>
  <si>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</si>
  <si>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</si>
  <si>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</si>
  <si>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</si>
  <si>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</si>
  <si>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</si>
  <si>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</si>
  <si>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</si>
  <si>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</si>
  <si>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</si>
  <si>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</si>
  <si>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</si>
  <si>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</si>
  <si>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</si>
  <si>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</si>
  <si>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</si>
  <si>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</si>
  <si>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</si>
  <si>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</si>
  <si>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</si>
  <si>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</si>
  <si>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</si>
  <si>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</si>
  <si>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</si>
  <si>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</si>
  <si>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</si>
  <si>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</si>
  <si>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</si>
  <si>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</si>
  <si>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</si>
  <si>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</si>
  <si>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</si>
  <si>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</si>
  <si>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</si>
  <si>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</si>
  <si>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</si>
  <si>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</si>
  <si>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</si>
  <si>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</si>
  <si>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</si>
  <si>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</si>
  <si>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</si>
  <si>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</si>
  <si>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</si>
  <si>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</si>
  <si>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</si>
  <si>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</si>
  <si>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</si>
  <si>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</si>
  <si>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</si>
  <si>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</si>
  <si>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</si>
  <si>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</si>
  <si>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</si>
  <si>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</si>
  <si>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</si>
  <si>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</si>
  <si>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</si>
  <si>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</si>
  <si>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</si>
  <si>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</si>
  <si>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</si>
  <si>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</si>
  <si>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</si>
  <si>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</si>
  <si>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</si>
  <si>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</si>
  <si>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</si>
  <si>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</si>
  <si>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</si>
  <si>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</si>
  <si>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</si>
  <si>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</si>
  <si>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</si>
  <si>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</si>
  <si>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</si>
  <si>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</si>
  <si>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</si>
  <si>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</si>
  <si>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</si>
  <si>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</si>
  <si>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</si>
  <si>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</si>
  <si>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</si>
  <si>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</si>
  <si>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</si>
  <si>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</si>
  <si>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</si>
  <si>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</si>
  <si>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</si>
  <si>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</si>
  <si>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</si>
  <si>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</si>
  <si>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</si>
  <si>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</si>
  <si>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</si>
  <si>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</si>
  <si>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</si>
  <si>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</si>
  <si>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</si>
  <si>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</si>
  <si>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</si>
  <si>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</si>
  <si>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</si>
  <si>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</si>
  <si>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</si>
  <si>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</si>
  <si>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</si>
  <si>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</si>
  <si>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</si>
  <si>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</si>
  <si>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</si>
  <si>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</si>
  <si>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</si>
  <si>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</si>
  <si>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</si>
  <si>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</si>
  <si>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</si>
  <si>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</si>
  <si>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</si>
  <si>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</si>
  <si>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</si>
  <si>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</si>
  <si>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</si>
  <si>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</si>
  <si>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</si>
  <si>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</si>
  <si>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</si>
  <si>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</si>
  <si>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</si>
  <si>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</si>
  <si>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</si>
  <si>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</si>
  <si>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</si>
  <si>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</si>
  <si>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</si>
  <si>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</si>
  <si>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</si>
  <si>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</si>
  <si>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</si>
  <si>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</si>
  <si>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</si>
  <si>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</si>
  <si>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</si>
  <si>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</si>
  <si>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</si>
  <si>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</si>
  <si>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</si>
  <si>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</si>
  <si>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</si>
  <si>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</si>
  <si>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</si>
  <si>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</si>
  <si>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</si>
  <si>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</si>
  <si>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</si>
  <si>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</si>
  <si>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</si>
  <si>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</si>
  <si>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</si>
  <si>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</si>
  <si>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</si>
  <si>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</si>
  <si>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</si>
  <si>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</si>
  <si>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</si>
  <si>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</si>
  <si>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</si>
  <si>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</si>
  <si>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</si>
  <si>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</si>
  <si>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</si>
  <si>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</si>
  <si>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</si>
  <si>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</si>
  <si>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</si>
  <si>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</si>
  <si>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</si>
  <si>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</si>
  <si>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</si>
  <si>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</si>
  <si>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</si>
  <si>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</si>
  <si>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</si>
  <si>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</si>
  <si>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</si>
  <si>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</si>
  <si>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</si>
  <si>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</si>
  <si>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</si>
  <si>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</si>
  <si>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</si>
  <si>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</si>
  <si>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</si>
  <si>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</si>
  <si>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</si>
  <si>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</si>
  <si>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</si>
  <si>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</si>
  <si>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</si>
  <si>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</si>
  <si>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</si>
  <si>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</si>
  <si>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</si>
  <si>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</si>
  <si>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</si>
  <si>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</si>
  <si>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</si>
  <si>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</si>
  <si>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</si>
  <si>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</si>
  <si>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</si>
  <si>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</si>
  <si>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</si>
  <si>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</si>
  <si>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</si>
  <si>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</si>
  <si>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</si>
  <si>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</si>
  <si>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</si>
  <si>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</si>
  <si>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</si>
  <si>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</si>
  <si>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</si>
  <si>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</si>
  <si>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</si>
  <si>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</si>
  <si>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</si>
  <si>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</si>
  <si>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</si>
  <si>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</si>
  <si>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</si>
  <si>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</si>
  <si>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</si>
  <si>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</si>
  <si>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</si>
  <si>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</si>
  <si>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</si>
  <si>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</si>
  <si>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</si>
  <si>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</si>
  <si>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</si>
  <si>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</si>
  <si>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</si>
  <si>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</si>
  <si>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</si>
  <si>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</si>
  <si>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</si>
  <si>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</si>
  <si>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</si>
  <si>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</si>
  <si>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</si>
  <si>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</si>
  <si>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</si>
  <si>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</si>
  <si>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</si>
  <si>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</si>
  <si>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</si>
  <si>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</si>
  <si>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</si>
  <si>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</si>
  <si>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</si>
  <si>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</si>
  <si>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</si>
  <si>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</si>
  <si>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</si>
  <si>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</si>
  <si>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</si>
  <si>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</si>
  <si>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</si>
  <si>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</si>
  <si>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</si>
  <si>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</si>
  <si>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</si>
  <si>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</si>
  <si>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</si>
  <si>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</si>
  <si>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</si>
  <si>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</si>
  <si>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</si>
  <si>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</si>
  <si>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</si>
  <si>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</si>
  <si>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</si>
  <si>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</si>
  <si>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</si>
  <si>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</si>
  <si>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</si>
  <si>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</si>
  <si>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</si>
  <si>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</si>
  <si>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</si>
  <si>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</si>
  <si>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</si>
  <si>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</si>
  <si>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</si>
  <si>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</si>
  <si>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</si>
  <si>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</si>
  <si>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</si>
  <si>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</si>
  <si>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</si>
  <si>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</si>
  <si>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</si>
  <si>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</si>
  <si>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</si>
  <si>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</si>
  <si>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</si>
  <si>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</si>
  <si>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</si>
  <si>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</si>
  <si>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</si>
  <si>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</si>
  <si>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</si>
  <si>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</si>
  <si>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</si>
  <si>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</si>
  <si>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</si>
  <si>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</si>
  <si>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</si>
  <si>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</si>
  <si>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</si>
  <si>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</si>
  <si>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</si>
  <si>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</si>
  <si>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</si>
  <si>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</si>
  <si>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</si>
  <si>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</si>
  <si>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</si>
  <si>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</si>
  <si>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</si>
  <si>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</si>
  <si>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</si>
  <si>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</si>
  <si>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</si>
  <si>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</si>
  <si>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</si>
  <si>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</si>
  <si>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</si>
  <si>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</si>
  <si>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</si>
  <si>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</si>
  <si>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</si>
  <si>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</si>
  <si>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</si>
  <si>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</si>
  <si>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</si>
  <si>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</si>
  <si>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</si>
  <si>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</si>
  <si>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</si>
  <si>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</si>
  <si>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</si>
  <si>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</si>
  <si>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</si>
  <si>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</si>
  <si>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</si>
  <si>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</si>
  <si>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</si>
  <si>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</si>
  <si>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</si>
  <si>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</si>
  <si>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</si>
  <si>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</si>
  <si>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</si>
  <si>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</si>
  <si>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</si>
  <si>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</si>
  <si>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</si>
  <si>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</si>
  <si>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</si>
  <si>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</si>
  <si>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</si>
  <si>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</si>
  <si>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</si>
  <si>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</si>
  <si>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</si>
  <si>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</si>
  <si>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</si>
  <si>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</si>
  <si>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</si>
  <si>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</si>
  <si>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</si>
  <si>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</si>
  <si>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</si>
  <si>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</si>
  <si>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</si>
  <si>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</si>
  <si>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</si>
  <si>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</si>
  <si>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</si>
  <si>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</si>
  <si>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</si>
  <si>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</si>
  <si>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</si>
  <si>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</si>
  <si>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</si>
  <si>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</si>
  <si>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</si>
  <si>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</si>
  <si>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</si>
  <si>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</si>
  <si>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</si>
  <si>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</si>
  <si>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</si>
  <si>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</si>
  <si>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</si>
  <si>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</si>
  <si>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</si>
  <si>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</si>
  <si>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</si>
  <si>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</si>
  <si>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</si>
  <si>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</si>
  <si>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</si>
  <si>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</si>
  <si>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</si>
  <si>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</si>
  <si>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</si>
  <si>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</si>
  <si>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</si>
  <si>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</si>
  <si>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</si>
  <si>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</si>
  <si>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</si>
  <si>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</si>
  <si>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</si>
  <si>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</si>
  <si>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</si>
  <si>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</si>
  <si>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</si>
  <si>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</si>
  <si>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</si>
  <si>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</si>
  <si>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</si>
  <si>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</si>
  <si>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</si>
  <si>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</si>
  <si>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</si>
  <si>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</si>
  <si>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</si>
  <si>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</si>
  <si>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</si>
  <si>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</si>
  <si>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</si>
  <si>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</si>
  <si>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</si>
  <si>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</si>
  <si>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</si>
  <si>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</si>
  <si>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</si>
  <si>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</si>
  <si>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</si>
  <si>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</si>
  <si>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</si>
  <si>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</si>
  <si>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</si>
  <si>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</si>
  <si>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</si>
  <si>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</si>
  <si>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</si>
  <si>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</si>
  <si>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</si>
  <si>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</si>
  <si>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</si>
  <si>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</si>
  <si>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</si>
  <si>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</si>
  <si>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</si>
  <si>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</si>
  <si>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</si>
  <si>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</si>
  <si>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</si>
  <si>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</si>
  <si>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</si>
  <si>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</si>
  <si>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</si>
  <si>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</si>
  <si>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</si>
  <si>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</si>
  <si>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</si>
  <si>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</si>
  <si>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</si>
  <si>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</si>
  <si>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</si>
  <si>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</si>
  <si>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</si>
  <si>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</si>
  <si>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</si>
  <si>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</si>
  <si>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</si>
  <si>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</si>
  <si>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</si>
  <si>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</si>
  <si>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</si>
  <si>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</si>
  <si>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</si>
  <si>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</si>
  <si>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</si>
  <si>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</si>
  <si>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</si>
  <si>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</si>
  <si>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</si>
  <si>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</si>
  <si>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</si>
  <si>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</si>
  <si>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</si>
  <si>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</si>
  <si>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</si>
  <si>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</si>
  <si>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</si>
  <si>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</si>
  <si>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</si>
  <si>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</si>
  <si>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</si>
  <si>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</si>
  <si>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</si>
  <si>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</si>
  <si>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</si>
  <si>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</si>
  <si>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</si>
  <si>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</si>
  <si>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</si>
  <si>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</si>
  <si>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</si>
  <si>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</si>
  <si>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</si>
  <si>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</si>
  <si>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</si>
  <si>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</si>
  <si>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</si>
  <si>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</si>
  <si>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</si>
  <si>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</si>
  <si>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</si>
  <si>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</si>
  <si>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</si>
  <si>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</si>
  <si>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</si>
  <si>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</si>
  <si>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</si>
  <si>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</si>
  <si>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</si>
  <si>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</si>
  <si>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</si>
  <si>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</si>
  <si>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</si>
  <si>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</si>
  <si>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</si>
  <si>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</si>
  <si>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</si>
  <si>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</si>
  <si>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</si>
  <si>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</si>
  <si>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</si>
  <si>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</si>
  <si>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</si>
  <si>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</si>
  <si>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</si>
  <si>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</si>
  <si>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</si>
  <si>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</si>
  <si>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</si>
  <si>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</si>
  <si>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</si>
  <si>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</si>
  <si>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</si>
  <si>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</si>
  <si>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</si>
  <si>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</si>
  <si>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</si>
  <si>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</si>
  <si>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</si>
  <si>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</si>
  <si>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</si>
  <si>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</si>
  <si>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</si>
  <si>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</si>
  <si>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</si>
  <si>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</si>
  <si>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</si>
  <si>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</si>
  <si>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</si>
  <si>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</si>
  <si>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</si>
  <si>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</si>
  <si>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</si>
  <si>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</si>
  <si>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</si>
  <si>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</si>
  <si>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</si>
  <si>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</si>
  <si>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</si>
  <si>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</si>
  <si>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</si>
  <si>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</si>
  <si>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</si>
  <si>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</si>
  <si>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</si>
  <si>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</si>
  <si>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</si>
  <si>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</si>
  <si>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</si>
  <si>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</si>
  <si>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</si>
  <si>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</si>
  <si>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</si>
  <si>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</si>
  <si>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</si>
  <si>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</si>
  <si>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</si>
  <si>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</si>
  <si>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</si>
  <si>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</si>
  <si>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</si>
  <si>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</si>
  <si>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</si>
  <si>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</si>
  <si>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</si>
  <si>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</si>
  <si>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</si>
  <si>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</si>
  <si>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</si>
  <si>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</si>
  <si>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</si>
  <si>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</si>
  <si>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</si>
  <si>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</si>
  <si>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</si>
  <si>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</si>
  <si>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</si>
  <si>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</si>
  <si>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</si>
  <si>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</si>
  <si>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</si>
  <si>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</si>
  <si>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</si>
  <si>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</si>
  <si>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</si>
  <si>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</si>
  <si>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</si>
  <si>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</si>
  <si>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</si>
  <si>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</si>
  <si>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</si>
  <si>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</si>
  <si>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</si>
  <si>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</si>
  <si>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</si>
  <si>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</si>
  <si>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</si>
  <si>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</si>
  <si>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</si>
  <si>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</si>
  <si>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</si>
  <si>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</si>
  <si>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</si>
  <si>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</si>
  <si>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</si>
  <si>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</si>
  <si>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</si>
  <si>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</si>
  <si>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</si>
  <si>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</si>
  <si>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</si>
  <si>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</si>
  <si>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</si>
  <si>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</si>
  <si>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</si>
  <si>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</si>
  <si>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</si>
  <si>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</si>
  <si>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</si>
  <si>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</si>
  <si>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</si>
  <si>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</si>
  <si>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</si>
  <si>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</si>
  <si>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</si>
  <si>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</si>
  <si>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</si>
  <si>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</si>
  <si>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</si>
  <si>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</si>
  <si>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</si>
  <si>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</si>
  <si>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</si>
  <si>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</si>
  <si>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</si>
  <si>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</si>
  <si>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</si>
  <si>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</si>
  <si>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</si>
  <si>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</si>
  <si>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</si>
  <si>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</si>
  <si>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</si>
  <si>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</si>
  <si>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</si>
  <si>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</si>
  <si>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</si>
  <si>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</si>
  <si>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</si>
  <si>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</si>
  <si>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</si>
  <si>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</si>
  <si>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</si>
  <si>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</si>
  <si>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</si>
  <si>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</si>
  <si>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</si>
  <si>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</si>
  <si>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</si>
  <si>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</si>
  <si>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</si>
  <si>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</si>
  <si>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</si>
  <si>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</si>
  <si>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</si>
  <si>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</si>
  <si>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</si>
  <si>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</si>
  <si>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</si>
  <si>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</si>
  <si>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</si>
  <si>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</si>
  <si>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</si>
  <si>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</si>
  <si>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</si>
  <si>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</si>
  <si>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</si>
  <si>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</si>
  <si>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</si>
  <si>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</si>
  <si>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</si>
  <si>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</si>
  <si>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</si>
  <si>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</si>
  <si>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</si>
  <si>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</si>
  <si>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</si>
  <si>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</si>
  <si>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</si>
  <si>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</si>
  <si>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</si>
  <si>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</si>
  <si>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</si>
  <si>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</si>
  <si>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</si>
  <si>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</si>
  <si>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</si>
  <si>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</si>
  <si>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</si>
  <si>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</si>
  <si>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</si>
  <si>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</si>
  <si>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</si>
  <si>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</si>
  <si>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</si>
  <si>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</si>
  <si>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</si>
  <si>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</si>
  <si>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</si>
  <si>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</si>
  <si>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</si>
  <si>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</si>
  <si>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</si>
  <si>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</si>
  <si>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</si>
  <si>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</si>
  <si>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</si>
  <si>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</si>
  <si>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</si>
  <si>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</si>
  <si>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</si>
  <si>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</si>
  <si>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</si>
  <si>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</si>
  <si>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</si>
  <si>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</si>
  <si>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</si>
  <si>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</si>
  <si>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</si>
  <si>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</si>
  <si>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</si>
  <si>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</si>
  <si>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</si>
  <si>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</si>
  <si>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</si>
  <si>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</si>
  <si>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</si>
  <si>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</si>
  <si>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</si>
  <si>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</si>
  <si>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</si>
  <si>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</si>
  <si>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</si>
  <si>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</si>
  <si>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</si>
  <si>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</si>
  <si>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</si>
  <si>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</si>
  <si>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</si>
  <si>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</si>
  <si>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</si>
  <si>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</si>
  <si>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</si>
  <si>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</si>
  <si>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</si>
  <si>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</si>
  <si>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</si>
  <si>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</si>
  <si>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</si>
  <si>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</si>
  <si>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</si>
  <si>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</si>
  <si>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</si>
  <si>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</si>
  <si>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</si>
  <si>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</si>
  <si>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</si>
  <si>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</si>
  <si>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</si>
  <si>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</si>
  <si>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</si>
  <si>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</si>
  <si>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</si>
  <si>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</si>
  <si>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</si>
  <si>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</si>
  <si>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</si>
  <si>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</si>
  <si>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</si>
  <si>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</si>
  <si>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</si>
  <si>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</si>
  <si>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</si>
  <si>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</si>
  <si>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</si>
  <si>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</si>
  <si>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</si>
  <si>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</si>
  <si>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</si>
  <si>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</si>
  <si>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</si>
  <si>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</si>
  <si>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</si>
  <si>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</si>
  <si>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</si>
  <si>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</si>
  <si>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</si>
  <si>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</si>
  <si>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</si>
  <si>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</si>
  <si>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</si>
  <si>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</si>
  <si>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</si>
  <si>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</si>
  <si>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</si>
  <si>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</si>
  <si>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</si>
  <si>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</si>
  <si>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</si>
  <si>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</si>
  <si>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</si>
  <si>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</si>
  <si>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</si>
  <si>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</si>
  <si>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</si>
  <si>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</si>
  <si>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</si>
  <si>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</si>
  <si>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</si>
  <si>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</si>
  <si>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</si>
  <si>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</si>
  <si>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</si>
  <si>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</si>
  <si>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</si>
  <si>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</si>
  <si>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</si>
  <si>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</si>
  <si>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</si>
  <si>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</si>
  <si>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</si>
  <si>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</si>
  <si>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</si>
  <si>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</si>
  <si>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</si>
  <si>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</si>
  <si>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</si>
  <si>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</si>
  <si>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</si>
  <si>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</si>
  <si>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</si>
  <si>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</si>
  <si>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</si>
  <si>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</si>
  <si>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</si>
  <si>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</si>
  <si>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</si>
  <si>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</si>
  <si>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</si>
  <si>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</si>
  <si>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</si>
  <si>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</si>
  <si>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</si>
  <si>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</si>
  <si>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</si>
  <si>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</si>
  <si>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</si>
  <si>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</si>
  <si>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</si>
  <si>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</si>
  <si>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</si>
  <si>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</si>
  <si>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</si>
  <si>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</si>
  <si>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</si>
  <si>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</si>
  <si>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</si>
  <si>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</si>
  <si>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</si>
  <si>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</si>
  <si>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</si>
  <si>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</si>
  <si>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</si>
  <si>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</si>
  <si>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</si>
  <si>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</si>
  <si>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</si>
  <si>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</si>
  <si>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</si>
  <si>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</si>
  <si>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</si>
  <si>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</si>
  <si>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</si>
  <si>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</si>
  <si>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</si>
  <si>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</si>
  <si>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</si>
  <si>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</si>
  <si>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</si>
  <si>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</si>
  <si>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</si>
  <si>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</si>
  <si>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</si>
  <si>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</si>
  <si>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</si>
  <si>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</si>
  <si>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</si>
  <si>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</si>
  <si>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</si>
  <si>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</si>
  <si>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</si>
  <si>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</si>
  <si>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</si>
  <si>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</si>
  <si>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</si>
  <si>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</si>
  <si>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</si>
  <si>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</si>
  <si>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</si>
  <si>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</si>
  <si>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</si>
  <si>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</si>
  <si>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</si>
  <si>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</si>
  <si>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</si>
  <si>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</si>
  <si>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</si>
  <si>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</si>
  <si>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</si>
  <si>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</si>
  <si>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</si>
  <si>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</si>
  <si>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</si>
  <si>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</si>
  <si>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</si>
  <si>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</si>
  <si>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</si>
  <si>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</si>
  <si>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</si>
  <si>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</si>
  <si>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</si>
  <si>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</si>
  <si>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</si>
  <si>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</si>
  <si>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</si>
  <si>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</si>
  <si>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</si>
  <si>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</si>
  <si>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</si>
  <si>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</si>
  <si>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</si>
  <si>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</si>
  <si>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</si>
  <si>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</si>
  <si>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</si>
  <si>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</si>
  <si>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</si>
  <si>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</si>
  <si>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</si>
  <si>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</si>
  <si>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</si>
  <si>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</si>
  <si>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</si>
  <si>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</si>
  <si>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</si>
  <si>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</si>
  <si>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</si>
  <si>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</si>
  <si>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</si>
  <si>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</si>
  <si>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</si>
  <si>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</si>
  <si>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</si>
  <si>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</si>
  <si>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</si>
  <si>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</si>
  <si>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</si>
  <si>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</si>
  <si>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</si>
  <si>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</si>
  <si>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</si>
  <si>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</si>
  <si>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</si>
  <si>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</si>
  <si>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</si>
  <si>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</si>
  <si>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</si>
  <si>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</si>
  <si>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</si>
  <si>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</si>
  <si>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</si>
  <si>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</si>
  <si>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</si>
  <si>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</si>
  <si>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</si>
  <si>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</si>
  <si>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</si>
  <si>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</si>
  <si>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</si>
  <si>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</si>
  <si>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</si>
  <si>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</si>
  <si>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</si>
  <si>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</si>
  <si>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</si>
  <si>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</si>
  <si>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</si>
  <si>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</si>
  <si>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</si>
  <si>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</si>
  <si>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</si>
  <si>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</si>
  <si>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</si>
  <si>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</si>
  <si>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</si>
  <si>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</si>
  <si>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</si>
  <si>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</si>
  <si>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</si>
  <si>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</si>
  <si>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</si>
  <si>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</si>
  <si>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</si>
  <si>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</si>
  <si>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</si>
  <si>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</si>
  <si>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</si>
  <si>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</si>
  <si>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</si>
  <si>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</si>
  <si>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</si>
  <si>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</si>
  <si>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</si>
  <si>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</si>
  <si>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</si>
  <si>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</si>
  <si>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</si>
  <si>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</si>
  <si>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</si>
  <si>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</si>
  <si>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</si>
  <si>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</si>
  <si>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</si>
  <si>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</si>
  <si>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</si>
  <si>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</si>
  <si>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</si>
  <si>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</si>
  <si>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</si>
  <si>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</si>
  <si>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</si>
  <si>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</si>
  <si>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</si>
  <si>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</si>
  <si>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</si>
  <si>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</si>
  <si>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</si>
  <si>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</si>
  <si>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</si>
  <si>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</si>
  <si>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</si>
  <si>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</si>
  <si>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</si>
  <si>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</si>
  <si>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</si>
  <si>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</si>
  <si>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</si>
  <si>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</si>
  <si>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</si>
  <si>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</si>
  <si>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</si>
  <si>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</si>
  <si>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</si>
  <si>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</si>
  <si>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</si>
  <si>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</si>
  <si>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</si>
  <si>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</si>
  <si>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</si>
  <si>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</si>
  <si>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</si>
  <si>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</si>
  <si>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</si>
  <si>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</si>
  <si>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</si>
  <si>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</si>
  <si>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</si>
  <si>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</si>
  <si>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</si>
  <si>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</si>
  <si>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</si>
  <si>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</si>
  <si>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</si>
  <si>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</si>
  <si>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</si>
  <si>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</si>
  <si>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</si>
  <si>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</si>
  <si>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</si>
  <si>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</si>
  <si>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</si>
  <si>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</si>
  <si>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</si>
  <si>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</si>
  <si>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</si>
  <si>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</si>
  <si>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</si>
  <si>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</si>
  <si>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</si>
  <si>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</si>
  <si>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</si>
  <si>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</si>
  <si>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</si>
  <si>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</si>
  <si>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</si>
  <si>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</si>
  <si>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</si>
  <si>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</si>
  <si>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</si>
  <si>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</si>
  <si>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</si>
  <si>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</si>
  <si>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</si>
  <si>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</si>
  <si>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</si>
  <si>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</si>
  <si>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</si>
  <si>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</si>
  <si>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</si>
  <si>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</si>
  <si>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</si>
  <si>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</si>
  <si>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</si>
  <si>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</si>
  <si>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</si>
  <si>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</si>
  <si>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</si>
  <si>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</si>
  <si>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</si>
  <si>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</si>
  <si>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</si>
  <si>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</si>
  <si>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</si>
  <si>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</si>
  <si>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</si>
  <si>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</si>
  <si>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</si>
  <si>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</si>
  <si>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</si>
  <si>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</si>
  <si>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</si>
  <si>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</si>
  <si>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</si>
  <si>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</si>
  <si>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</si>
  <si>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</si>
  <si>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</si>
  <si>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</si>
  <si>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</si>
  <si>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</si>
  <si>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</si>
  <si>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</si>
  <si>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</si>
  <si>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</si>
  <si>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</si>
  <si>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</si>
  <si>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</si>
  <si>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</si>
  <si>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</si>
  <si>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</si>
  <si>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</si>
  <si>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</si>
  <si>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</si>
  <si>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</si>
  <si>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</si>
  <si>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</si>
  <si>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</si>
  <si>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</si>
  <si>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</si>
  <si>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</si>
  <si>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</si>
  <si>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</si>
  <si>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</si>
  <si>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</si>
  <si>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</si>
  <si>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</si>
  <si>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</si>
  <si>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</si>
  <si>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</si>
  <si>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</si>
  <si>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</si>
  <si>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</si>
  <si>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</si>
  <si>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</si>
  <si>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</si>
  <si>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</si>
  <si>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</si>
  <si>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</si>
  <si>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</si>
  <si>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</si>
  <si>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</si>
  <si>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</si>
  <si>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</si>
  <si>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</si>
  <si>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</si>
  <si>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</si>
  <si>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</si>
  <si>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</si>
  <si>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</si>
  <si>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</si>
  <si>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</si>
  <si>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</si>
  <si>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</si>
  <si>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</si>
  <si>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</si>
  <si>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</si>
  <si>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</si>
  <si>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</si>
  <si>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</si>
  <si>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</si>
  <si>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</si>
  <si>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</si>
  <si>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</si>
  <si>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</si>
  <si>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</si>
  <si>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</si>
  <si>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</si>
  <si>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</si>
  <si>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</si>
  <si>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</si>
  <si>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</si>
  <si>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</si>
  <si>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</si>
  <si>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</si>
  <si>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</si>
  <si>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</si>
  <si>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</si>
  <si>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</si>
  <si>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</si>
  <si>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</si>
  <si>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</si>
  <si>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</si>
  <si>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</si>
  <si>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</si>
  <si>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</si>
  <si>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</si>
  <si>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</si>
  <si>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</si>
  <si>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</si>
  <si>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</si>
  <si>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</si>
  <si>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</si>
  <si>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</si>
  <si>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</si>
  <si>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</si>
  <si>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</si>
  <si>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</si>
  <si>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</si>
  <si>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</si>
  <si>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</si>
  <si>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</si>
  <si>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</si>
  <si>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</si>
  <si>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</si>
  <si>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</si>
  <si>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</si>
  <si>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</si>
  <si>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</si>
  <si>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</si>
  <si>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</si>
  <si>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</si>
  <si>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</si>
  <si>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</si>
  <si>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</si>
  <si>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</si>
  <si>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</si>
  <si>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</si>
  <si>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</si>
  <si>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</si>
  <si>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</si>
  <si>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</si>
  <si>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</si>
  <si>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</si>
  <si>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</si>
  <si>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</si>
  <si>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</si>
  <si>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</si>
  <si>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</si>
  <si>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</si>
  <si>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</si>
  <si>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</si>
  <si>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</si>
  <si>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</si>
  <si>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</si>
  <si>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</si>
  <si>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</si>
  <si>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</si>
  <si>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</si>
  <si>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</si>
  <si>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</si>
  <si>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</si>
  <si>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</si>
  <si>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</si>
  <si>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</si>
  <si>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</si>
  <si>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</si>
  <si>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</si>
  <si>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</si>
  <si>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</si>
  <si>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</si>
  <si>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</si>
  <si>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</si>
  <si>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</si>
  <si>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</si>
  <si>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</si>
  <si>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</si>
  <si>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</si>
  <si>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</si>
  <si>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</si>
  <si>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</si>
  <si>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</si>
  <si>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</si>
  <si>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</si>
  <si>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</si>
  <si>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</si>
  <si>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</si>
  <si>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</si>
  <si>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</si>
  <si>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</si>
  <si>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</si>
  <si>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</si>
  <si>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</si>
  <si>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</si>
  <si>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</si>
  <si>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</si>
  <si>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</si>
  <si>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</si>
  <si>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</si>
  <si>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</si>
  <si>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</si>
  <si>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</si>
  <si>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</si>
  <si>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</si>
  <si>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</si>
  <si>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</si>
  <si>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</si>
  <si>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</si>
  <si>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</si>
  <si>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</si>
  <si>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</si>
  <si>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</si>
  <si>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</si>
  <si>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</si>
  <si>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</si>
  <si>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</si>
  <si>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</si>
  <si>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</si>
  <si>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</si>
  <si>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</si>
  <si>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</si>
  <si>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</si>
  <si>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</si>
  <si>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</si>
  <si>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</si>
  <si>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</si>
  <si>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</si>
  <si>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</si>
  <si>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</si>
  <si>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</si>
  <si>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</si>
  <si>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</si>
  <si>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</si>
  <si>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</si>
  <si>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</si>
  <si>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</si>
  <si>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</si>
  <si>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</si>
  <si>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</si>
  <si>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</si>
  <si>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</si>
  <si>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</si>
  <si>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</si>
  <si>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</si>
  <si>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</si>
  <si>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</si>
  <si>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</si>
  <si>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</si>
  <si>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</si>
  <si>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</si>
  <si>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</si>
  <si>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</si>
  <si>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</si>
  <si>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</si>
  <si>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</si>
  <si>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</si>
  <si>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</si>
  <si>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</si>
  <si>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</si>
  <si>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</si>
  <si>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</si>
  <si>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</si>
  <si>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</si>
  <si>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</si>
  <si>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</si>
  <si>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</si>
  <si>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</si>
  <si>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</si>
  <si>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</si>
  <si>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</si>
  <si>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</si>
  <si>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</si>
  <si>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</si>
  <si>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</si>
  <si>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</si>
  <si>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</si>
  <si>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</si>
  <si>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</si>
  <si>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</si>
  <si>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</si>
  <si>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</si>
  <si>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</si>
  <si>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</si>
  <si>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</si>
  <si>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</si>
  <si>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</si>
  <si>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</si>
  <si>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</si>
  <si>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</si>
  <si>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</si>
  <si>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</si>
  <si>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</si>
  <si>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</si>
  <si>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</si>
  <si>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</si>
  <si>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</si>
  <si>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</si>
  <si>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</si>
  <si>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</si>
  <si>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</si>
  <si>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</si>
  <si>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</si>
  <si>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</si>
  <si>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</si>
  <si>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</si>
  <si>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</si>
  <si>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</si>
  <si>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</si>
  <si>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</si>
  <si>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</si>
  <si>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</si>
  <si>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</si>
  <si>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</si>
  <si>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</si>
  <si>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</si>
  <si>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</si>
  <si>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</si>
  <si>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</si>
  <si>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</si>
  <si>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</si>
  <si>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</si>
  <si>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</si>
  <si>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</si>
  <si>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</si>
  <si>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</si>
  <si>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</si>
  <si>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</si>
  <si>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</si>
  <si>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</si>
  <si>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</si>
  <si>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</si>
  <si>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</si>
  <si>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</si>
  <si>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</si>
  <si>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</si>
  <si>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</si>
  <si>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</si>
  <si>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</si>
  <si>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</si>
  <si>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</si>
  <si>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</si>
  <si>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</si>
  <si>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</si>
  <si>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</si>
  <si>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</si>
  <si>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</si>
  <si>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</si>
  <si>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</si>
  <si>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</si>
  <si>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</si>
  <si>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</si>
  <si>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</si>
  <si>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</si>
  <si>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</si>
  <si>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</si>
  <si>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</si>
  <si>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</si>
  <si>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</si>
  <si>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</si>
  <si>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</si>
  <si>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</si>
  <si>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</si>
  <si>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</si>
  <si>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</si>
  <si>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</si>
  <si>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</si>
  <si>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</si>
  <si>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</si>
  <si>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</si>
  <si>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</si>
  <si>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</si>
  <si>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</si>
  <si>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</si>
  <si>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</si>
  <si>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</si>
  <si>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</si>
  <si>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</si>
  <si>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</si>
  <si>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</si>
  <si>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</si>
  <si>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</si>
  <si>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</si>
  <si>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</si>
  <si>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</si>
  <si>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</si>
  <si>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</si>
  <si>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</si>
  <si>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</si>
  <si>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</si>
  <si>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</si>
  <si>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</si>
  <si>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</si>
  <si>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</si>
  <si>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</si>
  <si>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</si>
  <si>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</si>
  <si>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</si>
  <si>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</si>
  <si>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</si>
  <si>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</si>
  <si>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</si>
  <si>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</si>
  <si>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</si>
  <si>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</si>
  <si>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</si>
  <si>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</si>
  <si>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</si>
  <si>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</si>
  <si>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</si>
  <si>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</si>
  <si>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</si>
  <si>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</si>
  <si>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</si>
  <si>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</si>
  <si>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</si>
  <si>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</si>
  <si>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</si>
  <si>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</si>
  <si>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</si>
  <si>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</si>
  <si>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</si>
  <si>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</si>
  <si>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</si>
  <si>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</si>
  <si>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</si>
  <si>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</si>
  <si>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</si>
  <si>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</si>
  <si>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</si>
  <si>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</si>
  <si>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</si>
  <si>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</si>
  <si>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</si>
  <si>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</si>
  <si>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</si>
  <si>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</si>
  <si>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</si>
  <si>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</si>
  <si>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</si>
  <si>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</si>
  <si>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</si>
  <si>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</si>
  <si>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</si>
  <si>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</si>
  <si>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</si>
  <si>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</si>
  <si>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</si>
  <si>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</si>
  <si>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</si>
  <si>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</si>
  <si>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</si>
  <si>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</si>
  <si>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</si>
  <si>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</si>
  <si>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</si>
  <si>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</si>
  <si>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</si>
  <si>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</si>
  <si>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</si>
  <si>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</si>
  <si>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</si>
  <si>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</si>
  <si>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</si>
  <si>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</si>
  <si>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</si>
  <si>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</si>
  <si>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</si>
  <si>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</si>
  <si>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</si>
  <si>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</si>
  <si>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</si>
  <si>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</si>
  <si>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</si>
  <si>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</si>
  <si>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</si>
  <si>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</si>
  <si>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</si>
  <si>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</si>
  <si>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</si>
  <si>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</si>
  <si>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</si>
  <si>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</si>
  <si>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</si>
  <si>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</si>
  <si>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</si>
  <si>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</si>
  <si>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</si>
  <si>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</si>
  <si>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</si>
  <si>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</si>
  <si>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</si>
  <si>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</si>
  <si>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</si>
  <si>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</si>
  <si>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</si>
  <si>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</si>
  <si>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</si>
  <si>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</si>
  <si>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</si>
  <si>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</si>
  <si>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</si>
  <si>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</si>
  <si>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</si>
  <si>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</si>
  <si>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</si>
  <si>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</si>
  <si>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</si>
  <si>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</si>
  <si>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</si>
  <si>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</si>
  <si>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</si>
  <si>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</si>
  <si>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</si>
  <si>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</si>
  <si>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</si>
  <si>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</si>
  <si>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</si>
  <si>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</si>
  <si>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</si>
  <si>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</si>
  <si>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</si>
  <si>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</si>
  <si>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</si>
  <si>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</si>
  <si>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</si>
  <si>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</si>
  <si>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</si>
  <si>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</si>
  <si>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</si>
  <si>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</si>
  <si>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</si>
  <si>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</si>
  <si>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</si>
  <si>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</si>
  <si>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</si>
  <si>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</si>
  <si>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</si>
  <si>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</si>
  <si>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</si>
  <si>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</si>
  <si>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</si>
  <si>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</si>
  <si>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</si>
  <si>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</si>
  <si>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</si>
  <si>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</si>
  <si>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</si>
  <si>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</si>
  <si>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</si>
  <si>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</si>
  <si>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</si>
  <si>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</si>
  <si>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</si>
  <si>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</si>
  <si>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</si>
  <si>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</si>
  <si>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</si>
  <si>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</si>
  <si>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</si>
  <si>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</si>
  <si>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</si>
  <si>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</si>
  <si>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</si>
  <si>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</si>
  <si>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</si>
  <si>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</si>
  <si>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</si>
  <si>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</si>
  <si>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</si>
  <si>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</si>
  <si>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</si>
  <si>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</si>
  <si>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</si>
  <si>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</si>
  <si>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</si>
  <si>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</si>
  <si>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</si>
  <si>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</si>
  <si>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</si>
  <si>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</si>
  <si>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</si>
  <si>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</si>
  <si>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</si>
  <si>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</si>
  <si>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</si>
  <si>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</si>
  <si>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</si>
  <si>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</si>
  <si>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</si>
  <si>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</si>
  <si>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</si>
  <si>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</si>
  <si>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</si>
  <si>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</si>
  <si>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</si>
  <si>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</si>
  <si>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</si>
  <si>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</si>
  <si>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</si>
  <si>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</si>
  <si>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</si>
  <si>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</si>
  <si>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</si>
  <si>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</si>
  <si>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</si>
  <si>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</si>
  <si>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</si>
  <si>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</si>
  <si>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</si>
  <si>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</si>
  <si>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</si>
  <si>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</si>
  <si>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</si>
  <si>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</si>
  <si>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</si>
  <si>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</si>
  <si>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</si>
  <si>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</si>
  <si>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</si>
  <si>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</si>
  <si>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</si>
  <si>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</si>
  <si>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</si>
  <si>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</si>
  <si>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</si>
  <si>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</si>
  <si>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</si>
  <si>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</si>
  <si>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</si>
  <si>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</si>
  <si>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</si>
  <si>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</si>
  <si>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</si>
  <si>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</si>
  <si>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</si>
  <si>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</si>
  <si>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</si>
  <si>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</si>
  <si>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</si>
  <si>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</si>
  <si>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</si>
  <si>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</si>
  <si>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</si>
  <si>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</si>
  <si>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</si>
  <si>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</si>
  <si>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</si>
  <si>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</si>
  <si>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</si>
  <si>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</si>
  <si>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</si>
  <si>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</si>
  <si>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</si>
  <si>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</si>
  <si>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</si>
  <si>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</si>
  <si>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</si>
  <si>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</si>
  <si>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</si>
  <si>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</si>
  <si>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</si>
  <si>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</si>
  <si>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</si>
  <si>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</si>
  <si>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</si>
  <si>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</si>
  <si>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</si>
  <si>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</si>
  <si>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</si>
  <si>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</si>
  <si>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</si>
  <si>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</si>
  <si>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</si>
  <si>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</si>
  <si>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</si>
  <si>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</si>
  <si>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</si>
  <si>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</si>
  <si>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</si>
  <si>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</si>
  <si>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</si>
  <si>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</si>
  <si>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</si>
  <si>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</si>
  <si>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</si>
  <si>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</si>
  <si>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</si>
  <si>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</si>
  <si>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</si>
  <si>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</si>
  <si>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</si>
  <si>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</si>
  <si>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</si>
  <si>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</si>
  <si>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</si>
  <si>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</si>
  <si>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</si>
  <si>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</si>
  <si>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</si>
  <si>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</si>
  <si>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</si>
  <si>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</si>
  <si>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</si>
  <si>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</si>
  <si>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</si>
  <si>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</si>
  <si>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</si>
  <si>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</si>
  <si>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</si>
  <si>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</si>
  <si>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</si>
  <si>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</si>
  <si>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</si>
  <si>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</si>
  <si>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</si>
  <si>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</si>
  <si>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</si>
  <si>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</si>
  <si>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</si>
  <si>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</si>
  <si>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</si>
  <si>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</si>
  <si>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</si>
  <si>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</si>
  <si>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</si>
  <si>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</si>
  <si>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</si>
  <si>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</si>
  <si>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</si>
  <si>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</si>
  <si>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</si>
  <si>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</si>
  <si>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</si>
  <si>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</si>
  <si>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</si>
  <si>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</si>
  <si>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</si>
  <si>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</si>
  <si>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</si>
  <si>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</si>
  <si>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</si>
  <si>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</si>
  <si>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</si>
  <si>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</si>
  <si>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</si>
  <si>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</si>
  <si>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</si>
  <si>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</si>
  <si>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</si>
  <si>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</si>
  <si>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</si>
  <si>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</si>
  <si>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</si>
  <si>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</si>
  <si>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</si>
  <si>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</si>
  <si>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</si>
  <si>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</si>
  <si>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</si>
  <si>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</si>
  <si>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</si>
  <si>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</si>
  <si>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</si>
  <si>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</si>
  <si>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</si>
  <si>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</si>
  <si>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</si>
  <si>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</si>
  <si>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</si>
  <si>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</si>
  <si>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</si>
  <si>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</si>
  <si>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</si>
  <si>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</si>
  <si>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</si>
  <si>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</si>
  <si>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</si>
  <si>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</si>
  <si>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</si>
  <si>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</si>
  <si>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</si>
  <si>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</si>
  <si>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</si>
  <si>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</si>
  <si>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</si>
  <si>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</si>
  <si>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</si>
  <si>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</si>
  <si>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</si>
  <si>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</si>
  <si>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</si>
  <si>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</si>
  <si>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</si>
  <si>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</si>
  <si>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</si>
  <si>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</si>
  <si>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</si>
  <si>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</si>
  <si>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</si>
  <si>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</si>
  <si>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</si>
  <si>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</si>
  <si>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</si>
  <si>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</si>
  <si>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</si>
  <si>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</si>
  <si>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</si>
  <si>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</si>
  <si>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</si>
  <si>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</si>
  <si>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</si>
  <si>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</si>
  <si>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</si>
  <si>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</si>
  <si>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</si>
  <si>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</si>
  <si>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</si>
  <si>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</si>
  <si>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</si>
  <si>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</si>
  <si>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</si>
  <si>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</si>
  <si>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</si>
  <si>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</si>
  <si>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</si>
  <si>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</si>
  <si>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</si>
  <si>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</si>
  <si>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</si>
  <si>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</si>
  <si>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</si>
  <si>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</si>
  <si>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</si>
  <si>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</si>
  <si>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</si>
  <si>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</si>
  <si>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</si>
  <si>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</si>
  <si>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</si>
  <si>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</si>
  <si>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</si>
  <si>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</si>
  <si>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</si>
  <si>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</si>
  <si>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</si>
  <si>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</si>
  <si>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</si>
  <si>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</si>
  <si>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</si>
  <si>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</si>
  <si>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</si>
  <si>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</si>
  <si>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</si>
  <si>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</si>
  <si>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</si>
  <si>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</si>
  <si>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</si>
  <si>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</si>
  <si>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</si>
  <si>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</si>
  <si>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</si>
  <si>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</si>
  <si>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</si>
  <si>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</si>
  <si>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</si>
  <si>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</si>
  <si>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</si>
  <si>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</si>
  <si>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</si>
  <si>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</si>
  <si>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</si>
  <si>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</si>
  <si>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</si>
  <si>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</si>
  <si>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</si>
  <si>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</si>
  <si>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</si>
  <si>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</si>
  <si>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</si>
  <si>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</si>
  <si>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</si>
  <si>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</si>
  <si>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</si>
  <si>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</si>
  <si>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</si>
  <si>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</si>
  <si>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</si>
  <si>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</si>
  <si>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</si>
  <si>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</si>
  <si>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</si>
  <si>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</si>
  <si>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</si>
  <si>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</si>
  <si>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</si>
  <si>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</si>
  <si>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</si>
  <si>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</si>
  <si>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</si>
  <si>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</si>
  <si>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</si>
  <si>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</si>
  <si>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</si>
  <si>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</si>
  <si>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</si>
  <si>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</si>
  <si>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</si>
  <si>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</si>
  <si>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</si>
  <si>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</si>
  <si>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</si>
  <si>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</si>
  <si>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</si>
  <si>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</si>
  <si>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</si>
  <si>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</si>
  <si>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</si>
  <si>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</si>
  <si>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</si>
  <si>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</si>
  <si>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</si>
  <si>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</si>
  <si>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</si>
  <si>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</si>
  <si>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</si>
  <si>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</si>
  <si>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</si>
  <si>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</si>
  <si>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</si>
  <si>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</si>
  <si>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</si>
  <si>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</si>
  <si>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</si>
  <si>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</si>
  <si>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</si>
  <si>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</si>
  <si>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</si>
  <si>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</si>
  <si>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</si>
  <si>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</si>
  <si>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</si>
  <si>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</si>
  <si>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</si>
  <si>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</si>
  <si>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</si>
  <si>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</si>
  <si>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</si>
  <si>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</si>
  <si>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</si>
  <si>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</si>
  <si>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</si>
  <si>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</si>
  <si>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</si>
  <si>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</si>
  <si>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</si>
  <si>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</si>
  <si>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</si>
  <si>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</si>
  <si>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</si>
  <si>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</si>
  <si>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</si>
  <si>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</si>
  <si>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</si>
  <si>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</si>
  <si>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</si>
  <si>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</si>
  <si>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</si>
  <si>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</si>
  <si>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</si>
  <si>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</si>
  <si>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</si>
  <si>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</si>
  <si>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</si>
  <si>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</si>
  <si>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</si>
  <si>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</si>
  <si>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</si>
  <si>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</si>
  <si>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</si>
  <si>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</si>
  <si>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</si>
  <si>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</si>
  <si>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</si>
  <si>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</si>
  <si>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</si>
  <si>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</si>
  <si>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</si>
  <si>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</si>
  <si>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</si>
  <si>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</si>
  <si>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</si>
  <si>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</si>
  <si>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</si>
  <si>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</si>
  <si>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</si>
  <si>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</si>
  <si>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</si>
  <si>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</si>
  <si>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</si>
  <si>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</si>
  <si>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</si>
  <si>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</si>
  <si>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</si>
  <si>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</si>
  <si>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</si>
  <si>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</si>
  <si>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</si>
  <si>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</si>
  <si>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</si>
  <si>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</si>
  <si>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</si>
  <si>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</si>
  <si>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</si>
  <si>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</si>
  <si>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</si>
  <si>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</si>
  <si>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</si>
  <si>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</si>
  <si>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</si>
  <si>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</si>
  <si>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</si>
  <si>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</si>
  <si>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</si>
  <si>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</si>
  <si>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</si>
  <si>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</si>
  <si>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</si>
  <si>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</si>
  <si>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</si>
  <si>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</si>
  <si>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</si>
  <si>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</si>
  <si>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</si>
  <si>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</si>
  <si>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</si>
  <si>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</si>
  <si>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</si>
  <si>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</si>
  <si>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</si>
  <si>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</si>
  <si>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</si>
  <si>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</si>
  <si>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</si>
  <si>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</si>
  <si>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</si>
  <si>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</si>
  <si>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</si>
  <si>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</si>
  <si>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</si>
  <si>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</si>
  <si>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</si>
  <si>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</si>
  <si>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</si>
  <si>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</si>
  <si>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</si>
  <si>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</si>
  <si>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</si>
  <si>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</si>
  <si>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</si>
  <si>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</si>
  <si>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</si>
  <si>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</si>
  <si>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</si>
  <si>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</si>
  <si>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</si>
  <si>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</si>
  <si>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</si>
  <si>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</si>
  <si>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</si>
  <si>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</si>
  <si>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</si>
  <si>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</si>
  <si>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</si>
  <si>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</si>
  <si>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</si>
  <si>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</si>
  <si>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</si>
  <si>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</si>
  <si>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</si>
  <si>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</si>
  <si>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</si>
  <si>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</si>
  <si>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</si>
  <si>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</si>
  <si>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</si>
  <si>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</si>
  <si>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</si>
  <si>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</si>
  <si>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</si>
  <si>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</si>
  <si>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</si>
  <si>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</si>
  <si>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</si>
  <si>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</si>
  <si>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</si>
  <si>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</si>
  <si>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</si>
  <si>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</si>
  <si>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</si>
  <si>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</si>
  <si>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</si>
  <si>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</si>
  <si>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</si>
  <si>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</si>
  <si>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</si>
  <si>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</si>
  <si>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</si>
  <si>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</si>
  <si>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</si>
  <si>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</si>
  <si>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</si>
  <si>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</si>
  <si>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</si>
  <si>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</si>
  <si>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</si>
  <si>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</si>
  <si>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</si>
  <si>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</si>
  <si>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</si>
  <si>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</si>
  <si>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</si>
  <si>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</si>
  <si>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</si>
  <si>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</si>
  <si>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</si>
  <si>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</si>
  <si>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</si>
  <si>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</si>
  <si>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</si>
  <si>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</si>
  <si>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</si>
  <si>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</si>
  <si>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</si>
  <si>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</si>
  <si>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</si>
  <si>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</si>
  <si>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</si>
  <si>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</si>
  <si>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</si>
  <si>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</si>
  <si>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</si>
  <si>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</si>
  <si>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</si>
  <si>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</si>
  <si>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</si>
  <si>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</si>
  <si>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</si>
  <si>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</si>
  <si>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</si>
  <si>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</si>
  <si>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</si>
  <si>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</si>
  <si>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</si>
  <si>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</si>
  <si>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</si>
  <si>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</si>
  <si>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</si>
  <si>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</si>
  <si>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</si>
  <si>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</si>
  <si>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</si>
  <si>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</si>
  <si>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</si>
  <si>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</si>
  <si>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</si>
  <si>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</si>
  <si>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</si>
  <si>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</si>
  <si>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</si>
  <si>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</si>
  <si>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</si>
  <si>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</si>
  <si>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</si>
  <si>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</si>
  <si>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</si>
  <si>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</si>
  <si>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</si>
  <si>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</si>
  <si>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</si>
  <si>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</si>
  <si>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</si>
  <si>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</si>
  <si>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</si>
  <si>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</si>
  <si>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</si>
  <si>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</si>
  <si>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</si>
  <si>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</si>
  <si>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</si>
  <si>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</si>
  <si>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</si>
  <si>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</si>
  <si>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</si>
  <si>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</si>
  <si>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</si>
  <si>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</si>
  <si>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</si>
  <si>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</si>
  <si>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</si>
  <si>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</si>
  <si>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</si>
  <si>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</si>
  <si>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</si>
  <si>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</si>
  <si>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</si>
  <si>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</si>
  <si>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</si>
  <si>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</si>
  <si>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</si>
  <si>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</si>
  <si>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</si>
  <si>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</si>
  <si>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</si>
  <si>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</si>
  <si>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</si>
  <si>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</si>
  <si>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</si>
  <si>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</si>
  <si>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</si>
  <si>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</si>
  <si>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</si>
  <si>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</si>
  <si>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</si>
  <si>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</si>
  <si>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</si>
  <si>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</si>
  <si>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</si>
  <si>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</si>
  <si>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</si>
  <si>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</si>
  <si>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</si>
  <si>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</si>
  <si>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</si>
  <si>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</si>
  <si>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</si>
  <si>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</si>
  <si>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</si>
  <si>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</si>
  <si>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</si>
  <si>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</si>
  <si>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</si>
  <si>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</si>
  <si>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</si>
  <si>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</si>
  <si>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</si>
  <si>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</si>
  <si>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</si>
  <si>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</si>
  <si>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</si>
  <si>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</si>
  <si>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</si>
  <si>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</si>
  <si>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</si>
  <si>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</si>
  <si>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</si>
  <si>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</si>
  <si>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</si>
  <si>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</si>
  <si>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</si>
  <si>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</si>
  <si>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</si>
  <si>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</si>
  <si>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</si>
  <si>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</si>
  <si>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</si>
  <si>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</si>
  <si>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</si>
  <si>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</si>
  <si>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</si>
  <si>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</si>
  <si>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</si>
  <si>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</si>
  <si>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</si>
  <si>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</si>
  <si>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</si>
  <si>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</si>
  <si>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</si>
  <si>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</si>
  <si>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</si>
  <si>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</si>
  <si>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</si>
  <si>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</si>
  <si>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</si>
  <si>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</si>
  <si>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</si>
  <si>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</si>
  <si>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</si>
  <si>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</si>
  <si>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</si>
  <si>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</si>
  <si>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</si>
  <si>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</si>
  <si>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</si>
  <si>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</si>
  <si>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</si>
  <si>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</si>
  <si>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</si>
  <si>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</si>
  <si>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</si>
  <si>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</si>
  <si>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</si>
  <si>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</si>
  <si>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</si>
  <si>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</si>
  <si>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</si>
  <si>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</si>
  <si>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</si>
  <si>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</si>
  <si>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</si>
  <si>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</si>
  <si>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</si>
  <si>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</si>
  <si>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</si>
  <si>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</si>
  <si>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</si>
  <si>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</si>
  <si>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</si>
  <si>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</si>
  <si>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</si>
  <si>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</si>
  <si>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</si>
  <si>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</si>
  <si>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</si>
  <si>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</si>
  <si>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</si>
  <si>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</si>
  <si>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</si>
  <si>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</si>
  <si>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</si>
  <si>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</si>
  <si>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</si>
  <si>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</si>
  <si>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</si>
  <si>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</si>
  <si>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</si>
  <si>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</si>
  <si>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</si>
  <si>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</si>
  <si>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</si>
  <si>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</si>
  <si>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</si>
  <si>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</si>
  <si>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</si>
  <si>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</si>
  <si>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</si>
  <si>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</si>
  <si>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</si>
  <si>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</si>
  <si>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</si>
  <si>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</si>
  <si>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</si>
  <si>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</si>
  <si>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</si>
  <si>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</si>
  <si>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</si>
  <si>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</si>
  <si>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</si>
  <si>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</si>
  <si>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</si>
  <si>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</si>
  <si>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</si>
  <si>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</si>
  <si>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</si>
  <si>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</si>
  <si>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</si>
  <si>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</si>
  <si>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</si>
  <si>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</si>
  <si>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</si>
  <si>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</si>
  <si>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</si>
  <si>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</si>
  <si>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</si>
  <si>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</si>
  <si>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</si>
  <si>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</si>
  <si>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</si>
  <si>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</si>
  <si>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</si>
  <si>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</si>
  <si>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</si>
  <si>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</si>
  <si>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</si>
  <si>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</si>
  <si>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</si>
  <si>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</si>
  <si>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</si>
  <si>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</si>
  <si>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</si>
  <si>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</si>
  <si>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</si>
  <si>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</si>
  <si>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</si>
  <si>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</si>
  <si>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</si>
  <si>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</si>
  <si>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</si>
  <si>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</si>
  <si>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</si>
  <si>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</si>
  <si>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</si>
  <si>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</si>
  <si>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</si>
  <si>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</si>
  <si>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</si>
  <si>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</si>
  <si>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</si>
  <si>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</si>
  <si>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</si>
  <si>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</si>
  <si>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</si>
  <si>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</si>
  <si>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</si>
  <si>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</si>
  <si>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</si>
  <si>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</si>
  <si>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</si>
  <si>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</si>
  <si>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</si>
  <si>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</si>
  <si>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</si>
  <si>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</si>
  <si>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</si>
  <si>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</si>
  <si>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</si>
  <si>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</si>
  <si>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</si>
  <si>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</si>
  <si>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</si>
  <si>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</si>
  <si>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</si>
  <si>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</si>
  <si>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</si>
  <si>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</si>
  <si>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</si>
  <si>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</si>
  <si>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</si>
  <si>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</si>
  <si>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</si>
  <si>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</si>
  <si>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</si>
  <si>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</si>
  <si>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</si>
  <si>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</si>
  <si>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</si>
  <si>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</si>
  <si>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</si>
  <si>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</si>
  <si>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</si>
  <si>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</si>
  <si>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</si>
  <si>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</si>
  <si>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</si>
  <si>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</si>
  <si>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</si>
  <si>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</si>
  <si>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</si>
  <si>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</si>
  <si>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</si>
  <si>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</si>
  <si>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</si>
  <si>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</si>
  <si>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</si>
  <si>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</si>
  <si>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</si>
  <si>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</si>
  <si>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</si>
  <si>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</si>
  <si>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</si>
  <si>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</si>
  <si>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</si>
  <si>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</si>
  <si>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</si>
  <si>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</si>
  <si>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</si>
  <si>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</si>
  <si>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</si>
  <si>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</si>
  <si>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</si>
  <si>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</si>
  <si>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</si>
  <si>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</si>
  <si>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</si>
  <si>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</si>
  <si>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</si>
  <si>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</si>
  <si>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</si>
  <si>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</si>
  <si>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</si>
  <si>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</si>
  <si>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</si>
  <si>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</si>
  <si>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</si>
  <si>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</si>
  <si>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</si>
  <si>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</si>
  <si>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</si>
  <si>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</si>
  <si>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</si>
  <si>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</si>
  <si>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</si>
  <si>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</si>
  <si>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</si>
  <si>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</si>
  <si>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</si>
  <si>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</si>
  <si>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</si>
  <si>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</si>
  <si>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</si>
  <si>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</si>
  <si>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</si>
  <si>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</si>
  <si>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</si>
  <si>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</si>
  <si>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</si>
  <si>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</si>
  <si>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</si>
  <si>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</si>
  <si>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</si>
  <si>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</si>
  <si>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</si>
  <si>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</si>
  <si>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</si>
  <si>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</si>
  <si>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</si>
  <si>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</si>
  <si>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</si>
  <si>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</si>
  <si>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</si>
  <si>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</si>
  <si>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</si>
  <si>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</si>
  <si>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</si>
  <si>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</si>
  <si>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</si>
  <si>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</si>
  <si>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</si>
  <si>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</si>
  <si>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</si>
  <si>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</si>
  <si>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</si>
  <si>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</si>
  <si>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</si>
  <si>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</si>
  <si>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</si>
  <si>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</si>
  <si>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</si>
  <si>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</si>
  <si>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</si>
  <si>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</si>
  <si>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</si>
  <si>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</si>
  <si>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</si>
  <si>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</si>
  <si>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</si>
  <si>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</si>
  <si>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</si>
  <si>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</si>
  <si>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</si>
  <si>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</si>
  <si>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</si>
  <si>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</si>
  <si>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</si>
  <si>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</si>
  <si>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</si>
  <si>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</si>
  <si>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</si>
  <si>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</si>
  <si>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</si>
  <si>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</si>
  <si>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</si>
  <si>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</si>
  <si>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</si>
  <si>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</si>
  <si>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</si>
  <si>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</si>
  <si>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</si>
  <si>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</si>
  <si>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</si>
  <si>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</si>
  <si>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</si>
  <si>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</si>
  <si>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</si>
  <si>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</si>
  <si>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</si>
  <si>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</si>
  <si>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</si>
  <si>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</si>
  <si>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</si>
  <si>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</si>
  <si>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</si>
  <si>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</si>
  <si>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</si>
  <si>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</si>
  <si>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</si>
  <si>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</si>
  <si>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</si>
  <si>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</si>
  <si>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</si>
  <si>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</si>
  <si>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</si>
  <si>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</si>
  <si>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</si>
  <si>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</si>
  <si>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</si>
  <si>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</si>
  <si>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</si>
  <si>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</si>
  <si>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</si>
  <si>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</si>
  <si>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</si>
  <si>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</si>
  <si>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</si>
  <si>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</si>
  <si>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</si>
  <si>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</si>
  <si>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</si>
  <si>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</si>
  <si>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</si>
  <si>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</si>
  <si>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</si>
  <si>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</si>
  <si>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</si>
  <si>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</si>
  <si>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</si>
  <si>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</si>
  <si>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</si>
  <si>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</si>
  <si>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</si>
  <si>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</si>
  <si>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</si>
  <si>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</si>
  <si>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</si>
  <si>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</si>
  <si>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</si>
  <si>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</si>
  <si>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</si>
  <si>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</si>
  <si>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</si>
  <si>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</si>
  <si>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</si>
  <si>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</si>
  <si>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</si>
  <si>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</si>
  <si>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</si>
  <si>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</si>
  <si>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</si>
  <si>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</si>
  <si>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</si>
  <si>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</si>
  <si>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</si>
  <si>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</si>
  <si>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</si>
  <si>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</si>
  <si>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</si>
  <si>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</si>
  <si>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</si>
  <si>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</si>
  <si>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</si>
  <si>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</si>
  <si>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</si>
  <si>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</si>
  <si>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</si>
  <si>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</si>
  <si>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</si>
  <si>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</si>
  <si>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</si>
  <si>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</si>
  <si>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</si>
  <si>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</si>
  <si>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</si>
  <si>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</si>
  <si>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</si>
  <si>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</si>
  <si>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</si>
  <si>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</si>
  <si>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</si>
  <si>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</si>
  <si>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</si>
  <si>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</si>
  <si>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</si>
  <si>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</si>
  <si>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</si>
  <si>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</si>
  <si>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</si>
  <si>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</si>
  <si>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</si>
  <si>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</si>
  <si>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</si>
  <si>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</si>
  <si>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</si>
  <si>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</si>
  <si>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</si>
  <si>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</si>
  <si>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</si>
  <si>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</si>
  <si>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</si>
  <si>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</si>
  <si>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</si>
  <si>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</si>
  <si>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</si>
  <si>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</si>
  <si>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</si>
  <si>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</si>
  <si>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</si>
  <si>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</si>
  <si>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</si>
  <si>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</si>
  <si>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</si>
  <si>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</si>
  <si>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</si>
  <si>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</si>
  <si>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</si>
  <si>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</si>
  <si>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</si>
  <si>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</si>
  <si>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</si>
  <si>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</si>
  <si>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</si>
  <si>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</si>
  <si>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</si>
  <si>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</si>
  <si>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</si>
  <si>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</si>
  <si>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</si>
  <si>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</si>
  <si>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</si>
  <si>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</si>
  <si>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</si>
  <si>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</si>
  <si>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</si>
  <si>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</si>
  <si>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</si>
  <si>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</si>
  <si>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</si>
  <si>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</si>
  <si>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</si>
  <si>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</si>
  <si>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</si>
  <si>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</si>
  <si>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</si>
  <si>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</si>
  <si>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</si>
  <si>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</si>
  <si>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</si>
  <si>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</si>
  <si>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</si>
  <si>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</si>
  <si>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</si>
  <si>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</si>
  <si>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</si>
  <si>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</si>
  <si>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</si>
  <si>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</si>
  <si>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</si>
  <si>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</si>
  <si>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</si>
  <si>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</si>
  <si>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</si>
  <si>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</si>
  <si>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</si>
  <si>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</si>
  <si>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</si>
  <si>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</si>
  <si>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</si>
  <si>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</si>
  <si>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</si>
  <si>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</si>
  <si>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</si>
  <si>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</si>
  <si>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</si>
  <si>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</si>
  <si>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</si>
  <si>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</si>
  <si>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</si>
  <si>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</si>
  <si>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</si>
  <si>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</si>
  <si>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</si>
  <si>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</si>
  <si>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</si>
  <si>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</si>
  <si>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</si>
  <si>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</si>
  <si>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</si>
  <si>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</si>
  <si>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</si>
  <si>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</si>
  <si>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</si>
  <si>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</si>
  <si>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</si>
  <si>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</si>
  <si>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</si>
  <si>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</si>
  <si>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</si>
  <si>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</si>
  <si>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</si>
  <si>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</si>
  <si>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</si>
  <si>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</si>
  <si>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</si>
  <si>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</si>
  <si>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</si>
  <si>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</si>
  <si>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</si>
  <si>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</si>
  <si>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</si>
  <si>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</si>
  <si>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</si>
  <si>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</si>
  <si>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</si>
  <si>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</si>
  <si>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</si>
  <si>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</si>
  <si>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</si>
  <si>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</si>
  <si>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</si>
  <si>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</si>
  <si>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</si>
  <si>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</si>
  <si>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</si>
  <si>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</si>
  <si>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</si>
  <si>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</si>
  <si>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</si>
  <si>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</si>
  <si>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</si>
  <si>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</si>
  <si>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</si>
  <si>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</si>
  <si>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</si>
  <si>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</si>
  <si>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</si>
  <si>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</si>
  <si>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</si>
  <si>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</si>
  <si>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</si>
  <si>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</si>
  <si>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</si>
  <si>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</si>
  <si>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</si>
  <si>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</si>
  <si>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</si>
  <si>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</si>
  <si>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</si>
  <si>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</si>
  <si>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</si>
  <si>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</si>
  <si>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</si>
  <si>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</si>
  <si>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</si>
  <si>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</si>
  <si>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</si>
  <si>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</si>
  <si>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</si>
  <si>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</si>
  <si>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</si>
  <si>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</si>
  <si>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</si>
  <si>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</si>
  <si>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</si>
  <si>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</si>
  <si>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</si>
  <si>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</si>
  <si>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</si>
  <si>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</si>
  <si>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</si>
  <si>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</si>
  <si>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</si>
  <si>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</si>
  <si>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</si>
  <si>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</si>
  <si>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</si>
  <si>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</si>
  <si>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</si>
  <si>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</si>
  <si>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</si>
  <si>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</si>
  <si>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</si>
  <si>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</si>
  <si>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</si>
  <si>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</si>
  <si>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</si>
  <si>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</si>
  <si>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</si>
  <si>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</si>
  <si>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</si>
  <si>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</si>
  <si>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</si>
  <si>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</si>
  <si>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</si>
  <si>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</si>
  <si>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</si>
  <si>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</si>
  <si>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</si>
  <si>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</si>
  <si>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</si>
  <si>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</si>
  <si>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</si>
  <si>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</si>
  <si>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</si>
  <si>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</si>
  <si>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</si>
  <si>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</si>
  <si>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</si>
  <si>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</si>
  <si>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</si>
  <si>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</si>
  <si>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</si>
  <si>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</si>
  <si>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</si>
  <si>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</si>
  <si>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</si>
  <si>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</si>
  <si>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</si>
  <si>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</si>
  <si>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</si>
  <si>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</si>
  <si>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</si>
  <si>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</si>
  <si>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</si>
  <si>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</si>
  <si>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</si>
  <si>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</si>
  <si>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</si>
  <si>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</si>
  <si>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</si>
  <si>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</si>
  <si>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</si>
  <si>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</si>
  <si>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</si>
  <si>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</si>
  <si>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</si>
  <si>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</si>
  <si>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</si>
  <si>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</si>
  <si>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</si>
  <si>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</si>
  <si>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</si>
  <si>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</si>
  <si>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</si>
  <si>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</si>
  <si>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</si>
  <si>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</si>
  <si>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</si>
  <si>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</si>
  <si>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</si>
  <si>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</si>
  <si>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</si>
  <si>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</si>
  <si>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</si>
  <si>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</si>
  <si>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</si>
  <si>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</si>
  <si>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</si>
  <si>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</si>
  <si>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</si>
  <si>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</si>
  <si>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</si>
  <si>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</si>
  <si>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</si>
  <si>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</si>
  <si>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</si>
  <si>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</si>
  <si>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</si>
  <si>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</si>
  <si>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</si>
  <si>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</si>
  <si>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</si>
  <si>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</si>
  <si>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</si>
  <si>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</si>
  <si>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</si>
  <si>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</si>
  <si>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</si>
  <si>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</si>
  <si>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</si>
  <si>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</si>
  <si>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</si>
  <si>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</si>
  <si>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</si>
  <si>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</si>
  <si>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</si>
  <si>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</si>
  <si>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</si>
  <si>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</si>
  <si>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</si>
  <si>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</si>
  <si>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</si>
  <si>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</si>
  <si>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</si>
  <si>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</si>
  <si>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</si>
  <si>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</si>
  <si>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</si>
  <si>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</si>
  <si>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</si>
  <si>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</si>
  <si>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</si>
  <si>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</si>
  <si>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</si>
  <si>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</si>
  <si>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</si>
  <si>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</si>
  <si>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</si>
  <si>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</si>
  <si>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</si>
  <si>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</si>
  <si>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</si>
  <si>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</si>
  <si>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</si>
  <si>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</si>
  <si>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</si>
  <si>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</si>
  <si>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</si>
  <si>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</si>
  <si>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</si>
  <si>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</si>
  <si>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</si>
  <si>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</si>
  <si>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</si>
  <si>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</si>
  <si>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</si>
  <si>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</si>
  <si>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</si>
  <si>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</si>
  <si>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</si>
  <si>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</si>
  <si>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</si>
  <si>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</si>
  <si>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</si>
  <si>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</si>
  <si>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</si>
  <si>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</si>
  <si>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</si>
  <si>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</si>
  <si>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</si>
  <si>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</si>
  <si>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</si>
  <si>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</si>
  <si>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</si>
  <si>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</si>
  <si>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</si>
  <si>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</si>
  <si>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</si>
  <si>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</si>
  <si>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</si>
  <si>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</si>
  <si>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</si>
  <si>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</si>
  <si>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</si>
  <si>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</si>
  <si>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</si>
  <si>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</si>
  <si>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</si>
  <si>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</si>
  <si>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</si>
  <si>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</si>
  <si>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</si>
  <si>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</si>
  <si>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</si>
  <si>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</si>
  <si>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</si>
  <si>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</si>
  <si>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</si>
  <si>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</si>
  <si>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</si>
  <si>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</si>
  <si>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</si>
  <si>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</si>
  <si>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</si>
  <si>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</si>
  <si>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</si>
  <si>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</si>
  <si>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</si>
  <si>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</si>
  <si>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</si>
  <si>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</si>
  <si>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</si>
  <si>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</si>
  <si>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</si>
  <si>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</si>
  <si>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</si>
  <si>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</si>
  <si>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</si>
  <si>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</si>
  <si>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</si>
  <si>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</si>
  <si>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</si>
  <si>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</si>
  <si>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</si>
  <si>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</si>
  <si>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</si>
  <si>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</si>
  <si>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</si>
  <si>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</si>
  <si>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</si>
  <si>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</si>
  <si>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</si>
  <si>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</si>
  <si>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</si>
  <si>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</si>
  <si>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</si>
  <si>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</si>
  <si>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</si>
  <si>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</si>
  <si>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</si>
  <si>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</si>
  <si>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</si>
  <si>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</si>
  <si>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</si>
  <si>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</si>
  <si>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</si>
  <si>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</si>
  <si>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</si>
  <si>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</si>
  <si>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</si>
  <si>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</si>
  <si>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</si>
  <si>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</si>
  <si>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</si>
  <si>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</si>
  <si>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</si>
  <si>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</si>
  <si>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</si>
  <si>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</si>
  <si>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</si>
  <si>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</si>
  <si>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</si>
  <si>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</si>
  <si>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</si>
  <si>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</si>
  <si>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</si>
  <si>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</si>
  <si>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</si>
  <si>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</si>
  <si>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</si>
  <si>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</si>
  <si>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</si>
  <si>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</si>
  <si>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</si>
  <si>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</si>
  <si>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</si>
  <si>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</si>
  <si>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</si>
  <si>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</si>
  <si>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</si>
  <si>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</si>
  <si>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</si>
  <si>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</si>
  <si>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</si>
  <si>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</si>
  <si>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</si>
  <si>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</si>
  <si>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</si>
  <si>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</si>
  <si>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</si>
  <si>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</si>
  <si>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</si>
  <si>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</si>
  <si>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</si>
  <si>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</si>
  <si>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</si>
  <si>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</si>
  <si>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</si>
  <si>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</si>
  <si>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</si>
  <si>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</si>
  <si>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</si>
  <si>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</si>
  <si>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</si>
  <si>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</si>
  <si>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</si>
  <si>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</si>
  <si>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</si>
  <si>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</si>
  <si>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</si>
  <si>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</si>
  <si>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</si>
  <si>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</si>
  <si>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</si>
  <si>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</si>
  <si>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</si>
  <si>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</si>
  <si>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</si>
  <si>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</si>
  <si>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</si>
  <si>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</si>
  <si>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</si>
  <si>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</si>
  <si>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</si>
  <si>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</si>
  <si>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</si>
  <si>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</si>
  <si>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</si>
  <si>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</si>
  <si>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</si>
  <si>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</si>
  <si>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</si>
  <si>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</si>
  <si>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</si>
  <si>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</si>
  <si>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</si>
  <si>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</si>
  <si>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</si>
  <si>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</si>
  <si>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</si>
  <si>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</si>
  <si>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</si>
  <si>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</si>
  <si>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</si>
  <si>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</si>
  <si>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</si>
  <si>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</si>
  <si>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</si>
  <si>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</si>
  <si>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</si>
  <si>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</si>
  <si>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</si>
  <si>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</si>
  <si>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</si>
  <si>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</si>
  <si>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</si>
  <si>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</si>
  <si>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</si>
  <si>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</si>
  <si>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</si>
  <si>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</si>
  <si>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</si>
  <si>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</si>
  <si>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</si>
  <si>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</si>
  <si>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</si>
  <si>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</si>
  <si>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</si>
  <si>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</si>
  <si>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</si>
  <si>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</si>
  <si>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</si>
  <si>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</si>
  <si>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</si>
  <si>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</si>
  <si>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</si>
  <si>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</si>
  <si>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</si>
  <si>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</si>
  <si>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</si>
  <si>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</si>
  <si>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</si>
  <si>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</si>
  <si>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</si>
  <si>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</si>
  <si>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</si>
  <si>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</si>
  <si>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</si>
  <si>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</si>
  <si>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</si>
  <si>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</si>
  <si>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</si>
  <si>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</si>
  <si>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</si>
  <si>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</si>
  <si>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</si>
  <si>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</si>
  <si>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</si>
  <si>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</si>
  <si>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</si>
  <si>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</si>
  <si>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</si>
  <si>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</si>
  <si>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</si>
  <si>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</si>
  <si>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</si>
  <si>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</si>
  <si>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</si>
  <si>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</si>
  <si>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</si>
  <si>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</si>
  <si>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</si>
  <si>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</si>
  <si>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</si>
  <si>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</si>
  <si>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</si>
  <si>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</si>
  <si>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</si>
  <si>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</si>
  <si>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</si>
  <si>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</si>
  <si>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</si>
  <si>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</si>
  <si>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</si>
  <si>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</si>
  <si>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</si>
  <si>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</si>
  <si>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</si>
  <si>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</si>
  <si>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</si>
  <si>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</si>
  <si>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</si>
  <si>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</si>
  <si>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</si>
  <si>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</si>
  <si>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</si>
  <si>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</si>
  <si>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</si>
  <si>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</si>
  <si>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</si>
  <si>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</si>
  <si>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</si>
  <si>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</si>
  <si>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</si>
  <si>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</si>
  <si>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</si>
  <si>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</si>
  <si>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</si>
  <si>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</si>
  <si>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</si>
  <si>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</si>
  <si>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</si>
  <si>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</si>
  <si>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</si>
  <si>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</si>
  <si>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</si>
  <si>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</si>
  <si>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</si>
  <si>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</si>
  <si>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</si>
  <si>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</si>
  <si>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</si>
  <si>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</si>
  <si>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</si>
  <si>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</si>
  <si>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</si>
  <si>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</si>
  <si>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</si>
  <si>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</si>
  <si>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</si>
  <si>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</si>
  <si>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</si>
  <si>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</si>
  <si>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</si>
  <si>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</si>
  <si>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</si>
  <si>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</si>
  <si>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</si>
  <si>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</si>
  <si>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</si>
  <si>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</si>
  <si>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</si>
  <si>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</si>
  <si>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</si>
  <si>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</si>
  <si>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</si>
  <si>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</si>
  <si>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</si>
  <si>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</si>
  <si>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</si>
  <si>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</si>
  <si>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</si>
  <si>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</si>
  <si>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</si>
  <si>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</si>
  <si>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</si>
  <si>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</si>
  <si>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</si>
  <si>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</si>
  <si>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</si>
  <si>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</si>
  <si>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</si>
  <si>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</si>
  <si>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</si>
  <si>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</si>
  <si>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</si>
  <si>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</si>
  <si>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</si>
  <si>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</si>
  <si>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</si>
  <si>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</si>
  <si>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</si>
  <si>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</si>
  <si>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</si>
  <si>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</si>
  <si>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</si>
  <si>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</si>
  <si>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</si>
  <si>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</si>
  <si>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</si>
  <si>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</si>
  <si>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</si>
  <si>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</si>
  <si>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</si>
  <si>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</si>
  <si>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</si>
  <si>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</si>
  <si>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</si>
  <si>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</si>
  <si>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</si>
  <si>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</si>
  <si>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</si>
  <si>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</si>
  <si>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</si>
  <si>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</si>
  <si>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</si>
  <si>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</si>
  <si>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</si>
  <si>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</si>
  <si>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</si>
  <si>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</si>
  <si>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</si>
  <si>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</si>
  <si>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</si>
  <si>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</si>
  <si>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</si>
  <si>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</si>
  <si>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</si>
  <si>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</si>
  <si>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</si>
  <si>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</si>
  <si>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</si>
  <si>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</si>
  <si>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</si>
  <si>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</si>
  <si>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</si>
  <si>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</si>
  <si>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</si>
  <si>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</si>
  <si>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</si>
  <si>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</si>
  <si>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</si>
  <si>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</si>
  <si>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</si>
  <si>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</si>
  <si>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</si>
  <si>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</si>
  <si>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</si>
  <si>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</si>
  <si>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</si>
  <si>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</si>
  <si>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</si>
  <si>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</si>
  <si>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</si>
  <si>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</si>
  <si>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</si>
  <si>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</si>
  <si>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</si>
  <si>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</si>
  <si>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</si>
  <si>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</si>
  <si>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</si>
  <si>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</si>
  <si>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</si>
  <si>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</si>
  <si>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</si>
  <si>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</si>
  <si>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</si>
  <si>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</si>
  <si>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</si>
  <si>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</si>
  <si>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</si>
  <si>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</si>
  <si>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</si>
  <si>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</si>
  <si>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</si>
  <si>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</si>
  <si>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</si>
  <si>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</si>
  <si>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</si>
  <si>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</si>
  <si>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</si>
  <si>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</si>
  <si>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</si>
  <si>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</si>
  <si>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</si>
  <si>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</si>
  <si>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</si>
  <si>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</si>
  <si>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</si>
  <si>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</si>
  <si>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</si>
  <si>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</si>
  <si>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</si>
  <si>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</si>
  <si>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</si>
  <si>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</si>
  <si>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</si>
  <si>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</si>
  <si>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</si>
  <si>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</si>
  <si>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</si>
  <si>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</si>
  <si>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</si>
  <si>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</si>
  <si>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</si>
  <si>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</si>
  <si>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</si>
  <si>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</si>
  <si>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</si>
  <si>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</si>
  <si>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</si>
  <si>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</si>
  <si>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</si>
  <si>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</si>
  <si>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</si>
  <si>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</si>
  <si>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</si>
  <si>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</si>
  <si>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</si>
  <si>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</si>
  <si>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</si>
  <si>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</si>
  <si>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</si>
  <si>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</si>
  <si>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</si>
  <si>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</si>
  <si>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</si>
  <si>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</si>
  <si>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</si>
  <si>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</si>
  <si>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</si>
  <si>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</si>
  <si>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</si>
  <si>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</si>
  <si>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</si>
  <si>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</si>
  <si>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</si>
  <si>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</si>
  <si>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</si>
  <si>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</si>
  <si>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</si>
  <si>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</si>
  <si>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</si>
  <si>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</si>
  <si>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</si>
  <si>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</si>
  <si>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</si>
  <si>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</si>
  <si>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</si>
  <si>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</si>
  <si>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</si>
  <si>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</si>
  <si>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</si>
  <si>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</si>
  <si>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</si>
  <si>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</si>
  <si>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</si>
  <si>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</si>
  <si>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</si>
  <si>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</si>
  <si>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</si>
  <si>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</si>
  <si>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</si>
  <si>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</si>
  <si>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</si>
  <si>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</si>
  <si>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</si>
  <si>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</si>
  <si>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</si>
  <si>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</si>
  <si>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</si>
  <si>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</si>
  <si>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</si>
  <si>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</si>
  <si>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</si>
  <si>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</si>
  <si>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</si>
  <si>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</si>
  <si>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</si>
  <si>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</si>
  <si>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</si>
  <si>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</si>
  <si>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</si>
  <si>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</si>
  <si>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</si>
  <si>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</si>
  <si>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</si>
  <si>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</si>
  <si>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</si>
  <si>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</si>
  <si>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</si>
  <si>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</si>
  <si>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</si>
  <si>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</si>
  <si>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</si>
  <si>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</si>
  <si>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</si>
  <si>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</si>
  <si>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</si>
  <si>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</si>
  <si>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</si>
  <si>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</si>
  <si>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</si>
  <si>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</si>
  <si>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</si>
  <si>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</si>
  <si>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</si>
  <si>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</si>
  <si>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</si>
  <si>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</si>
  <si>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</si>
  <si>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</si>
  <si>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</si>
  <si>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</si>
  <si>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</si>
  <si>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</si>
  <si>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</si>
  <si>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</si>
  <si>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</si>
  <si>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</si>
  <si>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</si>
  <si>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</si>
  <si>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</si>
  <si>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</si>
  <si>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</si>
  <si>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</si>
  <si>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</si>
  <si>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</si>
  <si>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</si>
  <si>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</si>
  <si>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</si>
  <si>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</si>
  <si>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</si>
  <si>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</si>
  <si>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</si>
  <si>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</si>
  <si>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</si>
  <si>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</si>
  <si>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</si>
  <si>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</si>
  <si>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</si>
  <si>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</si>
  <si>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</si>
  <si>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</si>
  <si>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</si>
  <si>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</si>
  <si>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</si>
  <si>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</si>
  <si>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</si>
  <si>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</si>
  <si>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</si>
  <si>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</si>
  <si>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</si>
  <si>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</si>
  <si>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</si>
  <si>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</si>
  <si>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</si>
  <si>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</si>
  <si>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</si>
  <si>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</si>
  <si>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</si>
  <si>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</si>
  <si>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</si>
  <si>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</si>
  <si>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</si>
  <si>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</si>
  <si>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</si>
  <si>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</si>
  <si>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</si>
  <si>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</si>
  <si>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</si>
  <si>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</si>
  <si>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</si>
  <si>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</si>
  <si>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</si>
  <si>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</si>
  <si>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</si>
  <si>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</si>
  <si>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</si>
  <si>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</si>
  <si>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</si>
  <si>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</si>
  <si>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</si>
  <si>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</si>
  <si>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</si>
  <si>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</si>
  <si>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</si>
  <si>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</si>
  <si>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</si>
  <si>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</si>
  <si>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</si>
  <si>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</si>
  <si>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</si>
  <si>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</si>
  <si>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</si>
  <si>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</si>
  <si>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</si>
  <si>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</si>
  <si>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</si>
  <si>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</si>
  <si>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</si>
  <si>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</si>
  <si>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</si>
  <si>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</si>
  <si>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</si>
  <si>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</si>
  <si>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</si>
  <si>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</si>
  <si>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</si>
  <si>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</si>
  <si>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</si>
  <si>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</si>
  <si>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</si>
  <si>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</si>
  <si>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</si>
  <si>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</si>
  <si>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</si>
  <si>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</si>
  <si>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</si>
  <si>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</si>
  <si>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</si>
  <si>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</si>
  <si>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</si>
  <si>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</si>
  <si>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</si>
  <si>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</si>
  <si>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</si>
  <si>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</si>
  <si>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</si>
  <si>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</si>
  <si>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</si>
  <si>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</si>
  <si>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</si>
  <si>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</si>
  <si>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</si>
  <si>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</si>
  <si>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</si>
  <si>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</si>
  <si>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</si>
  <si>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</si>
  <si>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</si>
  <si>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</si>
  <si>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</si>
  <si>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</si>
  <si>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</si>
  <si>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</si>
  <si>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</si>
  <si>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</si>
  <si>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</si>
  <si>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</si>
  <si>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</si>
  <si>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</si>
  <si>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</si>
  <si>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</si>
  <si>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</si>
  <si>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</si>
  <si>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</si>
  <si>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</si>
  <si>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</si>
  <si>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</si>
  <si>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</si>
  <si>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</si>
  <si>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</si>
  <si>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</si>
  <si>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</si>
  <si>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</si>
  <si>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</si>
  <si>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</si>
  <si>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</si>
  <si>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</si>
  <si>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</si>
  <si>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</si>
  <si>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</si>
  <si>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</si>
  <si>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</si>
  <si>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</si>
  <si>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</si>
  <si>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</si>
  <si>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</si>
  <si>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</si>
  <si>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</si>
  <si>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</si>
  <si>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</si>
  <si>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</si>
  <si>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</si>
  <si>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</si>
  <si>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</si>
  <si>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</si>
  <si>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</si>
  <si>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</si>
  <si>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</si>
  <si>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</si>
  <si>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</si>
  <si>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</si>
  <si>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</si>
  <si>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</si>
  <si>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</si>
  <si>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</si>
  <si>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</si>
  <si>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</si>
  <si>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</si>
  <si>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</si>
  <si>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</si>
  <si>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</si>
  <si>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</si>
  <si>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</si>
  <si>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</si>
  <si>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</si>
  <si>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</si>
  <si>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</si>
  <si>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</si>
  <si>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</si>
  <si>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</si>
  <si>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</si>
  <si>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</si>
  <si>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</si>
  <si>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</si>
  <si>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</si>
  <si>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</si>
  <si>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</si>
  <si>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</si>
  <si>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</si>
  <si>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</si>
  <si>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</si>
  <si>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</si>
  <si>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</si>
  <si>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</si>
  <si>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</si>
  <si>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</si>
  <si>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</si>
  <si>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</si>
  <si>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</si>
  <si>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</si>
  <si>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</si>
  <si>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</si>
  <si>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</si>
  <si>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</si>
  <si>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</si>
  <si>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</si>
  <si>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</si>
  <si>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</si>
  <si>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</si>
  <si>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</si>
  <si>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</si>
  <si>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</si>
  <si>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</si>
  <si>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</si>
  <si>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</si>
  <si>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</si>
  <si>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</si>
  <si>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</si>
  <si>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</si>
  <si>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</si>
  <si>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</si>
  <si>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</si>
  <si>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</si>
  <si>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</si>
  <si>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</si>
  <si>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</si>
  <si>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</si>
  <si>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</si>
  <si>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</si>
  <si>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</si>
  <si>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</si>
  <si>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</si>
  <si>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</si>
  <si>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</si>
  <si>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</si>
  <si>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</si>
  <si>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</si>
  <si>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</si>
  <si>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</si>
  <si>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</si>
  <si>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</si>
  <si>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</si>
  <si>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</si>
  <si>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</si>
  <si>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</si>
  <si>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</si>
  <si>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</si>
  <si>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</si>
  <si>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</si>
  <si>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</si>
  <si>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</si>
  <si>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</si>
  <si>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</si>
  <si>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</si>
  <si>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</si>
  <si>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</si>
  <si>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</si>
  <si>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</si>
  <si>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</si>
  <si>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</si>
  <si>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</si>
  <si>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</si>
  <si>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</si>
  <si>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</si>
  <si>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</si>
  <si>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</si>
  <si>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</si>
  <si>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</si>
  <si>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</si>
  <si>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</si>
  <si>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</si>
  <si>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</si>
  <si>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</si>
  <si>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</si>
  <si>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</si>
  <si>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</si>
  <si>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</si>
  <si>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</si>
  <si>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</si>
  <si>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</si>
  <si>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</si>
  <si>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</si>
  <si>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</si>
  <si>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</si>
  <si>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</si>
  <si>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</si>
  <si>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</si>
  <si>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</si>
  <si>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</si>
  <si>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</si>
  <si>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</si>
  <si>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</si>
  <si>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</si>
  <si>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</si>
  <si>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</si>
  <si>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</si>
  <si>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</si>
  <si>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</si>
  <si>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</si>
  <si>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</si>
  <si>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</si>
  <si>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</si>
  <si>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</si>
  <si>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</si>
  <si>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</si>
  <si>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</si>
  <si>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</si>
  <si>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</si>
  <si>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</si>
  <si>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</si>
  <si>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</si>
  <si>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</si>
  <si>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</si>
  <si>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</si>
  <si>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</si>
  <si>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</si>
  <si>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</si>
  <si>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</si>
  <si>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</si>
  <si>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</si>
  <si>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</si>
  <si>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</si>
  <si>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</si>
  <si>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</si>
  <si>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</si>
  <si>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</si>
  <si>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</si>
  <si>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</si>
  <si>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</si>
  <si>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</si>
  <si>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</si>
  <si>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</si>
  <si>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</si>
  <si>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</si>
  <si>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</si>
  <si>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</si>
  <si>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</si>
  <si>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</si>
  <si>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</si>
  <si>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</si>
  <si>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</si>
  <si>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</si>
  <si>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</si>
  <si>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</si>
  <si>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</si>
  <si>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</si>
  <si>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</si>
  <si>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</si>
  <si>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</si>
  <si>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</si>
  <si>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</si>
  <si>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</si>
  <si>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</si>
  <si>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</si>
  <si>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</si>
  <si>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</si>
  <si>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</si>
  <si>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</si>
  <si>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</si>
  <si>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</si>
  <si>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</si>
  <si>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</si>
  <si>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</si>
  <si>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</si>
  <si>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</si>
  <si>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</si>
  <si>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</si>
  <si>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</si>
  <si>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</si>
  <si>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</si>
  <si>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</si>
  <si>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</si>
  <si>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</si>
  <si>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</si>
  <si>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</si>
  <si>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</si>
  <si>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</si>
  <si>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</si>
  <si>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</si>
  <si>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</si>
  <si>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</si>
  <si>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</si>
  <si>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</si>
  <si>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</si>
  <si>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</si>
  <si>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</si>
  <si>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</si>
  <si>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</si>
  <si>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</si>
  <si>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</si>
  <si>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</si>
  <si>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</si>
  <si>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</si>
  <si>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</si>
  <si>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</si>
  <si>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</si>
  <si>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</si>
  <si>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</si>
  <si>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</si>
  <si>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</si>
  <si>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</si>
  <si>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</si>
  <si>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</si>
  <si>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</si>
  <si>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</si>
  <si>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</si>
  <si>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</si>
  <si>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</si>
  <si>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</si>
  <si>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</si>
  <si>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</si>
  <si>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</si>
  <si>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</si>
  <si>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</si>
  <si>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</si>
  <si>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</si>
  <si>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</si>
  <si>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</si>
  <si>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</si>
  <si>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</si>
  <si>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</si>
  <si>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</si>
  <si>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</si>
  <si>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</si>
  <si>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</si>
  <si>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</si>
  <si>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</si>
  <si>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</si>
  <si>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</si>
  <si>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</si>
  <si>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</si>
  <si>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</si>
  <si>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</si>
  <si>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</si>
  <si>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</si>
  <si>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</si>
  <si>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</si>
  <si>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</si>
  <si>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</si>
  <si>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</si>
  <si>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</si>
  <si>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</si>
  <si>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</si>
  <si>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</si>
  <si>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</si>
  <si>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</si>
  <si>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</si>
  <si>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</si>
  <si>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</si>
  <si>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</si>
  <si>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</si>
  <si>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</si>
  <si>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</si>
  <si>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</si>
  <si>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</si>
  <si>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</si>
  <si>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</si>
  <si>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</si>
  <si>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</si>
  <si>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</si>
  <si>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</si>
  <si>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</si>
  <si>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</si>
  <si>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</si>
  <si>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</si>
  <si>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</si>
  <si>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</si>
  <si>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</si>
  <si>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</si>
  <si>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</si>
  <si>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</si>
  <si>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</si>
  <si>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</si>
  <si>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</si>
  <si>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</si>
  <si>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</si>
  <si>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</si>
  <si>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</si>
  <si>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</si>
  <si>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</si>
  <si>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</si>
  <si>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</si>
  <si>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</si>
  <si>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</si>
  <si>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</si>
  <si>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</si>
  <si>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</si>
  <si>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</si>
  <si>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</si>
  <si>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</si>
  <si>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</si>
  <si>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</si>
  <si>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</si>
  <si>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</si>
  <si>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</si>
  <si>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</si>
  <si>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</si>
  <si>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</si>
  <si>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</si>
  <si>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</si>
  <si>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</si>
  <si>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</si>
  <si>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</si>
  <si>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</si>
  <si>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</si>
  <si>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</si>
  <si>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</si>
  <si>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</si>
  <si>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</si>
  <si>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</si>
  <si>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</si>
  <si>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</si>
  <si>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</si>
  <si>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</si>
  <si>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</si>
  <si>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</si>
  <si>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</si>
  <si>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</si>
  <si>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</si>
  <si>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</si>
  <si>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</si>
  <si>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</si>
  <si>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</si>
  <si>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</si>
  <si>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</si>
  <si>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</si>
  <si>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</si>
  <si>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</si>
  <si>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</si>
  <si>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</si>
  <si>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</si>
  <si>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</si>
  <si>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</si>
  <si>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</si>
  <si>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</si>
  <si>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</si>
  <si>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</si>
  <si>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</si>
  <si>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</si>
  <si>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</si>
  <si>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</si>
  <si>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</si>
  <si>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</si>
  <si>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</si>
  <si>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</si>
  <si>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</si>
  <si>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</si>
  <si>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</si>
  <si>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</si>
  <si>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</si>
  <si>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</si>
  <si>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</si>
  <si>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</si>
  <si>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</si>
  <si>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</si>
  <si>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</si>
  <si>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</si>
  <si>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</si>
  <si>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</si>
  <si>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</si>
  <si>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</si>
  <si>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</si>
  <si>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</si>
  <si>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</si>
  <si>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</si>
  <si>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</si>
  <si>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</si>
  <si>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</si>
  <si>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</si>
  <si>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</si>
  <si>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</si>
  <si>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</si>
  <si>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</si>
  <si>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</si>
  <si>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</si>
  <si>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</si>
  <si>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</si>
  <si>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</si>
  <si>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</si>
  <si>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</si>
  <si>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</si>
  <si>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</si>
  <si>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</si>
  <si>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</si>
  <si>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</si>
  <si>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</si>
  <si>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</si>
  <si>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</si>
  <si>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</si>
  <si>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</si>
  <si>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</si>
  <si>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</si>
  <si>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</si>
  <si>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</si>
  <si>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</si>
  <si>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</si>
  <si>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</si>
  <si>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</si>
  <si>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</si>
  <si>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</si>
  <si>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</si>
  <si>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</si>
  <si>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</si>
  <si>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</si>
  <si>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</si>
  <si>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</si>
  <si>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</si>
  <si>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</si>
  <si>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</si>
  <si>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</si>
  <si>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</si>
  <si>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</si>
  <si>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</si>
  <si>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</si>
  <si>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</si>
  <si>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</si>
  <si>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</si>
  <si>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</si>
  <si>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</si>
  <si>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</si>
  <si>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</si>
  <si>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</si>
  <si>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</si>
  <si>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</si>
  <si>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</si>
  <si>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</si>
  <si>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</si>
  <si>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</si>
  <si>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</si>
  <si>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</si>
  <si>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</si>
  <si>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</si>
  <si>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</si>
  <si>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</si>
  <si>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</si>
  <si>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</si>
  <si>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</si>
  <si>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</si>
  <si>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</si>
  <si>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</si>
  <si>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</si>
  <si>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</si>
  <si>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</si>
  <si>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</si>
  <si>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</si>
  <si>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</si>
  <si>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</si>
  <si>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</si>
  <si>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</si>
  <si>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</si>
  <si>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</si>
  <si>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</si>
  <si>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</si>
  <si>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</si>
  <si>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</si>
  <si>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</si>
  <si>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</si>
  <si>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</si>
  <si>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</si>
  <si>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</si>
  <si>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</si>
  <si>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</si>
  <si>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</si>
  <si>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</si>
  <si>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</si>
  <si>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</si>
  <si>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</si>
  <si>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</si>
  <si>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</si>
  <si>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</si>
  <si>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</si>
  <si>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</si>
  <si>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</si>
  <si>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</si>
  <si>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</si>
  <si>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</si>
  <si>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</si>
  <si>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</si>
  <si>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</si>
  <si>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</si>
  <si>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</si>
  <si>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</si>
  <si>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</si>
  <si>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</si>
  <si>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</si>
  <si>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</si>
  <si>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</si>
  <si>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</si>
  <si>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</si>
  <si>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</si>
  <si>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</si>
  <si>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</si>
  <si>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</si>
  <si>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</si>
  <si>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</si>
  <si>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</si>
  <si>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</si>
  <si>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</si>
  <si>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</si>
  <si>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</si>
  <si>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</si>
  <si>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</si>
  <si>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</si>
  <si>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</si>
  <si>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</si>
  <si>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</si>
  <si>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</si>
  <si>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</si>
  <si>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</si>
  <si>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</si>
  <si>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</si>
  <si>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</si>
  <si>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</si>
  <si>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</si>
  <si>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</si>
  <si>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</si>
  <si>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</si>
  <si>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</si>
  <si>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</si>
  <si>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</si>
  <si>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</si>
  <si>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</si>
  <si>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</si>
  <si>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</si>
  <si>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</si>
  <si>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</si>
  <si>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</si>
  <si>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</si>
  <si>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</si>
  <si>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</si>
  <si>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</si>
  <si>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</si>
  <si>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</si>
  <si>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</si>
  <si>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</si>
  <si>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</si>
  <si>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</si>
  <si>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</si>
  <si>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</si>
  <si>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</si>
  <si>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</si>
  <si>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</si>
  <si>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</si>
  <si>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</si>
  <si>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</si>
  <si>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</si>
  <si>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</si>
  <si>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</si>
  <si>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</si>
  <si>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</si>
  <si>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</si>
  <si>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</si>
  <si>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</si>
  <si>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</si>
  <si>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</si>
  <si>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</si>
  <si>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</si>
  <si>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</si>
  <si>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</si>
  <si>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</si>
  <si>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</si>
  <si>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</si>
  <si>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</si>
  <si>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</si>
  <si>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</si>
  <si>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</si>
  <si>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</si>
  <si>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</si>
  <si>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</si>
  <si>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</si>
  <si>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</si>
  <si>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</si>
  <si>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</si>
  <si>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</si>
  <si>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</si>
  <si>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</si>
  <si>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</si>
  <si>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</si>
  <si>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</si>
  <si>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</si>
  <si>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</si>
  <si>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</si>
  <si>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</si>
  <si>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</si>
  <si>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</si>
  <si>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</si>
  <si>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</si>
  <si>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</si>
  <si>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</si>
  <si>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</si>
  <si>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</si>
  <si>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</si>
  <si>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</si>
  <si>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</si>
  <si>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</si>
  <si>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</si>
  <si>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</si>
  <si>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</si>
  <si>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</si>
  <si>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</si>
  <si>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</si>
  <si>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</si>
  <si>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</si>
  <si>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</si>
  <si>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</si>
  <si>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</si>
  <si>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</si>
  <si>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</si>
  <si>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</si>
  <si>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</si>
  <si>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</si>
  <si>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</si>
  <si>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</si>
  <si>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</si>
  <si>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</si>
  <si>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</si>
  <si>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</si>
  <si>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</si>
  <si>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</si>
  <si>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</si>
  <si>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</si>
  <si>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</si>
  <si>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</si>
  <si>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</si>
  <si>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</si>
  <si>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</si>
  <si>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</si>
  <si>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</si>
  <si>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</si>
  <si>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</si>
  <si>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</si>
  <si>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</si>
  <si>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</si>
  <si>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</si>
  <si>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</si>
  <si>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</si>
  <si>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</si>
  <si>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</si>
  <si>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</si>
  <si>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</si>
  <si>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</si>
  <si>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</si>
  <si>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</si>
  <si>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</si>
  <si>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</si>
  <si>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</si>
  <si>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</si>
  <si>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</si>
  <si>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</si>
  <si>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</si>
  <si>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</si>
  <si>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</si>
  <si>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</si>
  <si>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</si>
  <si>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</si>
  <si>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</si>
  <si>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</si>
  <si>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</si>
  <si>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</si>
  <si>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</si>
  <si>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</si>
  <si>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</si>
  <si>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</si>
  <si>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</si>
  <si>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</si>
  <si>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</si>
  <si>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</si>
  <si>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</si>
  <si>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</si>
  <si>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</si>
  <si>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</si>
  <si>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</si>
  <si>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</si>
  <si>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</si>
  <si>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</si>
  <si>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</si>
  <si>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</si>
  <si>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</si>
  <si>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</si>
  <si>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</si>
  <si>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</si>
  <si>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</si>
  <si>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</si>
  <si>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</si>
  <si>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</si>
  <si>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</si>
  <si>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</si>
  <si>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</si>
  <si>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</si>
  <si>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</si>
  <si>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</si>
  <si>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</si>
  <si>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</si>
  <si>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</si>
  <si>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</si>
  <si>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</si>
  <si>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</si>
  <si>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</si>
  <si>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</si>
  <si>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</si>
  <si>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</si>
  <si>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</si>
  <si>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</si>
  <si>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</si>
  <si>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</si>
  <si>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</si>
  <si>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</si>
  <si>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</si>
  <si>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</si>
  <si>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</si>
  <si>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</si>
  <si>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</si>
  <si>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</si>
  <si>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</si>
  <si>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</si>
  <si>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</si>
  <si>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</si>
  <si>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</si>
  <si>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</si>
  <si>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</si>
  <si>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</si>
  <si>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</si>
  <si>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</si>
  <si>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</si>
  <si>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</si>
  <si>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</si>
  <si>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</si>
  <si>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</si>
  <si>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</si>
  <si>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</si>
  <si>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</si>
  <si>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</si>
  <si>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</si>
  <si>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</si>
  <si>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</si>
  <si>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</si>
  <si>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</si>
  <si>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</si>
  <si>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</si>
  <si>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</si>
  <si>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</si>
  <si>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</si>
  <si>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</si>
  <si>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</si>
  <si>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</si>
  <si>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</si>
  <si>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</si>
  <si>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</si>
  <si>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</si>
  <si>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</si>
  <si>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</si>
  <si>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</si>
  <si>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</si>
  <si>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</si>
  <si>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</si>
  <si>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</si>
  <si>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</si>
  <si>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</si>
  <si>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</si>
  <si>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</si>
  <si>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</si>
  <si>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</si>
  <si>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</si>
  <si>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</si>
  <si>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</si>
  <si>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</si>
  <si>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</si>
  <si>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</si>
  <si>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</si>
  <si>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</si>
  <si>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</si>
  <si>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</si>
  <si>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</si>
  <si>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</si>
  <si>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</si>
  <si>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</si>
  <si>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</si>
  <si>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</si>
  <si>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</si>
  <si>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</si>
  <si>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</si>
  <si>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</si>
  <si>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</si>
  <si>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</si>
  <si>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</si>
  <si>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</si>
  <si>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</si>
  <si>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</si>
  <si>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</si>
  <si>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</si>
  <si>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</si>
  <si>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</si>
  <si>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</si>
  <si>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</si>
  <si>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</si>
  <si>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</si>
  <si>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</si>
  <si>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</si>
  <si>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</si>
  <si>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</si>
  <si>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</si>
  <si>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</si>
  <si>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</si>
  <si>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</si>
  <si>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</si>
  <si>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</si>
  <si>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</si>
  <si>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</si>
  <si>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</si>
  <si>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</si>
  <si>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</si>
  <si>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</si>
  <si>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</si>
  <si>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</si>
  <si>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</si>
  <si>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</si>
  <si>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</si>
  <si>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</si>
  <si>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</si>
  <si>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</si>
  <si>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</si>
  <si>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</si>
  <si>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</si>
  <si>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</si>
  <si>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</si>
  <si>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</si>
  <si>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</si>
  <si>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</si>
  <si>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</si>
  <si>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</si>
  <si>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</si>
  <si>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</si>
  <si>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</si>
  <si>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</si>
  <si>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</si>
  <si>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</si>
  <si>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</si>
  <si>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</si>
  <si>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</si>
  <si>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</si>
  <si>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</si>
  <si>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</si>
  <si>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</si>
  <si>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</si>
  <si>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</si>
  <si>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</si>
  <si>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</si>
  <si>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</si>
  <si>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</si>
  <si>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</si>
  <si>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</si>
  <si>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</si>
  <si>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</si>
  <si>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</si>
  <si>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</si>
  <si>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</si>
  <si>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</si>
  <si>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</si>
  <si>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</si>
  <si>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</si>
  <si>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</si>
  <si>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</si>
  <si>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</si>
  <si>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</si>
  <si>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</si>
  <si>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</si>
  <si>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</si>
  <si>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</si>
  <si>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</si>
  <si>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</si>
  <si>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</si>
  <si>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</si>
  <si>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</si>
  <si>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</si>
  <si>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</si>
  <si>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</si>
  <si>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</si>
  <si>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</si>
  <si>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</si>
  <si>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</si>
  <si>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</si>
  <si>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</si>
  <si>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</si>
  <si>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</si>
  <si>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</si>
  <si>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</si>
  <si>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</si>
  <si>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</si>
  <si>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</si>
  <si>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</si>
  <si>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</si>
  <si>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</si>
  <si>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</si>
  <si>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</si>
  <si>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</si>
  <si>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</si>
  <si>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</si>
  <si>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</si>
  <si>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</si>
  <si>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</si>
  <si>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</si>
  <si>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</si>
  <si>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</si>
  <si>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</si>
  <si>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</si>
  <si>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</si>
  <si>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</si>
  <si>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</si>
  <si>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</si>
  <si>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</si>
  <si>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</si>
  <si>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</si>
  <si>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</si>
  <si>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</si>
  <si>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</si>
  <si>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</si>
  <si>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</si>
  <si>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</si>
  <si>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</si>
  <si>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</si>
  <si>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</si>
  <si>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</si>
  <si>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</si>
  <si>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</si>
  <si>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</si>
  <si>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</si>
  <si>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</si>
  <si>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</si>
  <si>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</si>
  <si>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</si>
  <si>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</si>
  <si>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</si>
  <si>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</si>
  <si>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</si>
  <si>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</si>
  <si>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</si>
  <si>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</si>
  <si>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</si>
  <si>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</si>
  <si>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</si>
  <si>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</si>
  <si>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</si>
  <si>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</si>
  <si>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</si>
  <si>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</si>
  <si>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</si>
  <si>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</si>
  <si>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</si>
  <si>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</si>
  <si>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</si>
  <si>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</si>
  <si>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</si>
  <si>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</si>
  <si>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</si>
  <si>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</si>
  <si>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</si>
  <si>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</si>
  <si>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</si>
  <si>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</si>
  <si>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</si>
  <si>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</si>
  <si>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</si>
  <si>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</si>
  <si>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</si>
  <si>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</si>
  <si>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</si>
  <si>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</si>
  <si>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</si>
  <si>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</si>
  <si>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</si>
  <si>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</si>
  <si>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</si>
  <si>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</si>
  <si>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</si>
  <si>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</si>
  <si>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</si>
  <si>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</si>
  <si>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</si>
  <si>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</si>
  <si>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</si>
  <si>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</si>
  <si>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</si>
  <si>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</si>
  <si>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</si>
  <si>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</si>
  <si>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</si>
  <si>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</si>
  <si>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</si>
  <si>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</si>
  <si>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</si>
  <si>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</si>
  <si>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</si>
  <si>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</si>
  <si>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</si>
  <si>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</si>
  <si>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</si>
  <si>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</si>
  <si>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</si>
  <si>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</si>
  <si>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</si>
  <si>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</si>
  <si>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</si>
  <si>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</si>
  <si>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</si>
  <si>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</si>
  <si>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</si>
  <si>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</si>
  <si>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</si>
  <si>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</si>
  <si>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</si>
  <si>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</si>
  <si>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</si>
  <si>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</si>
  <si>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</si>
  <si>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</si>
  <si>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</si>
  <si>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</si>
  <si>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</si>
  <si>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</si>
  <si>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</si>
  <si>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</si>
  <si>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</si>
  <si>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</si>
  <si>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</si>
  <si>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</si>
  <si>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</si>
  <si>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</si>
  <si>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</si>
  <si>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</si>
  <si>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</si>
  <si>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</si>
  <si>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</si>
  <si>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</si>
  <si>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</si>
  <si>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</si>
  <si>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</si>
  <si>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</si>
  <si>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</si>
  <si>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</si>
  <si>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</si>
  <si>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</si>
  <si>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</si>
  <si>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</si>
  <si>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</si>
  <si>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</si>
  <si>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</si>
  <si>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</si>
  <si>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</si>
  <si>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</si>
  <si>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</si>
  <si>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</si>
  <si>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</si>
  <si>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</si>
  <si>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</si>
  <si>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</si>
  <si>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</si>
  <si>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</si>
  <si>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</si>
  <si>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</si>
  <si>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</si>
  <si>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</si>
  <si>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</si>
  <si>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</si>
  <si>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</si>
  <si>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</si>
  <si>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</si>
  <si>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</si>
  <si>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</si>
  <si>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</si>
  <si>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</si>
  <si>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</si>
  <si>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</si>
  <si>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</si>
  <si>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</si>
  <si>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</si>
  <si>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</si>
  <si>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</si>
  <si>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</si>
  <si>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</si>
  <si>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</si>
  <si>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</si>
  <si>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</si>
  <si>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</si>
  <si>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</si>
  <si>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</si>
  <si>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</si>
  <si>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</si>
  <si>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</si>
  <si>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</si>
  <si>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</si>
  <si>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</si>
  <si>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</si>
  <si>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</si>
  <si>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</si>
  <si>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</si>
  <si>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</si>
  <si>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</si>
  <si>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</si>
  <si>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</si>
  <si>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</si>
  <si>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</si>
  <si>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</si>
  <si>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</si>
  <si>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</si>
  <si>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</si>
  <si>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</si>
  <si>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</si>
  <si>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</si>
  <si>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</si>
  <si>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</si>
  <si>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</si>
  <si>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</si>
  <si>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</si>
  <si>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</si>
  <si>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</si>
  <si>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</si>
  <si>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</si>
  <si>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</si>
  <si>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</si>
  <si>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</si>
  <si>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</si>
  <si>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</si>
  <si>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</si>
  <si>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</si>
  <si>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</si>
  <si>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</si>
  <si>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</si>
  <si>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</si>
  <si>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</si>
  <si>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</si>
  <si>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</si>
  <si>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</si>
  <si>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</si>
  <si>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</si>
  <si>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</si>
  <si>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</si>
  <si>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</si>
  <si>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</si>
  <si>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</si>
  <si>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</si>
  <si>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</si>
  <si>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</si>
  <si>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</si>
  <si>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</si>
  <si>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</si>
  <si>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</si>
  <si>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</si>
  <si>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</si>
  <si>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</si>
  <si>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</si>
  <si>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</si>
  <si>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</si>
  <si>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</si>
  <si>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</si>
  <si>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</si>
  <si>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</si>
  <si>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</si>
  <si>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</si>
  <si>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</si>
  <si>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</si>
  <si>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</si>
  <si>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</si>
  <si>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</si>
  <si>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</si>
  <si>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</si>
  <si>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</si>
  <si>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</si>
  <si>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</si>
  <si>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</si>
  <si>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</si>
  <si>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</si>
  <si>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</si>
  <si>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</si>
  <si>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</si>
  <si>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</si>
  <si>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</si>
  <si>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</si>
  <si>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</si>
  <si>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</si>
  <si>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</si>
  <si>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</si>
  <si>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</si>
  <si>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</si>
  <si>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</si>
  <si>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</si>
  <si>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</si>
  <si>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</si>
  <si>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</si>
  <si>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</si>
  <si>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</si>
  <si>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</si>
  <si>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</si>
  <si>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</si>
  <si>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</si>
  <si>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</si>
  <si>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</si>
  <si>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</si>
  <si>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</si>
  <si>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</si>
  <si>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</si>
  <si>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</si>
  <si>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</si>
  <si>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</si>
  <si>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</si>
  <si>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</si>
  <si>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</si>
  <si>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</si>
  <si>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</si>
  <si>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</si>
  <si>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</si>
  <si>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</si>
  <si>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</si>
  <si>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</si>
  <si>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</si>
  <si>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</si>
  <si>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</si>
  <si>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</si>
  <si>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</si>
  <si>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</si>
  <si>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</si>
  <si>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</si>
  <si>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</si>
  <si>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</si>
  <si>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</si>
  <si>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</si>
  <si>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</si>
  <si>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</si>
  <si>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</si>
  <si>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</si>
  <si>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</si>
  <si>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</si>
  <si>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</si>
  <si>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</si>
  <si>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</si>
  <si>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</si>
  <si>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</si>
  <si>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</si>
  <si>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</si>
  <si>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</si>
  <si>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</si>
  <si>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</si>
  <si>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</si>
  <si>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</si>
  <si>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</si>
  <si>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</si>
  <si>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</si>
  <si>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</si>
  <si>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</si>
  <si>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</si>
  <si>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</si>
  <si>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</si>
  <si>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</si>
  <si>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</si>
  <si>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</si>
  <si>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</si>
  <si>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</si>
  <si>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</si>
  <si>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</si>
  <si>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</si>
  <si>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</si>
  <si>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</si>
  <si>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</si>
  <si>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</si>
  <si>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</si>
  <si>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</si>
  <si>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</si>
  <si>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</si>
  <si>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</si>
  <si>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</si>
  <si>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</si>
  <si>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</si>
  <si>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</si>
  <si>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</si>
  <si>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</si>
  <si>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</si>
  <si>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</si>
  <si>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</si>
  <si>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</si>
  <si>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</si>
  <si>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</si>
  <si>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</si>
  <si>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</si>
  <si>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</si>
  <si>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</si>
  <si>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</si>
  <si>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</si>
  <si>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</si>
  <si>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</si>
  <si>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</si>
  <si>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</si>
  <si>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</si>
  <si>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</si>
  <si>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</si>
  <si>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</si>
  <si>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</si>
  <si>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</si>
  <si>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</si>
  <si>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</si>
  <si>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</si>
  <si>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</si>
  <si>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</si>
  <si>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</si>
  <si>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</si>
  <si>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</si>
  <si>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</si>
  <si>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</si>
  <si>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</si>
  <si>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</si>
  <si>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</si>
  <si>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</si>
  <si>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</si>
  <si>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</si>
  <si>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</si>
  <si>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</si>
  <si>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</si>
  <si>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</si>
  <si>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</si>
  <si>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</si>
  <si>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</si>
  <si>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</si>
  <si>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</si>
  <si>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</si>
  <si>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</si>
  <si>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</si>
  <si>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</si>
  <si>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</si>
  <si>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</si>
  <si>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</si>
  <si>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</si>
  <si>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</si>
  <si>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</si>
  <si>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</si>
  <si>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</si>
  <si>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</si>
  <si>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</si>
  <si>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</si>
  <si>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</si>
  <si>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</si>
  <si>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</si>
  <si>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</si>
  <si>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</si>
  <si>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</si>
  <si>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</si>
  <si>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</si>
  <si>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</si>
  <si>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</si>
  <si>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</si>
  <si>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</si>
  <si>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</si>
  <si>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</si>
  <si>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</si>
  <si>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</si>
  <si>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</si>
  <si>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</si>
  <si>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</si>
  <si>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</si>
  <si>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</si>
  <si>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</si>
  <si>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</si>
  <si>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</si>
  <si>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</si>
  <si>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</si>
  <si>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</si>
  <si>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</si>
  <si>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</si>
  <si>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</si>
  <si>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</si>
  <si>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</si>
  <si>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</si>
  <si>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</si>
  <si>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</si>
  <si>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</si>
  <si>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</si>
  <si>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</si>
  <si>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</si>
  <si>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</si>
  <si>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</si>
  <si>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</si>
  <si>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</si>
  <si>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</si>
  <si>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</si>
  <si>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</si>
  <si>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</si>
  <si>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</si>
  <si>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</si>
  <si>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</si>
  <si>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</si>
  <si>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</si>
  <si>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</si>
  <si>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</si>
  <si>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</si>
  <si>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</si>
  <si>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</si>
  <si>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</si>
  <si>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</si>
  <si>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</si>
  <si>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</si>
  <si>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</si>
  <si>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</si>
  <si>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</si>
  <si>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</si>
  <si>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</si>
  <si>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</si>
  <si>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</si>
  <si>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</si>
  <si>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</si>
  <si>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</si>
  <si>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</si>
  <si>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</si>
  <si>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</si>
  <si>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</si>
  <si>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</si>
  <si>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</si>
  <si>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</si>
  <si>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</si>
  <si>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</si>
  <si>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</si>
  <si>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</si>
  <si>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</si>
  <si>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</si>
  <si>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</si>
  <si>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</si>
  <si>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</si>
  <si>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</si>
  <si>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</si>
  <si>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</si>
  <si>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</si>
  <si>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</si>
  <si>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</si>
  <si>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</si>
  <si>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</si>
  <si>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</si>
  <si>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</si>
  <si>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</si>
  <si>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</si>
  <si>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</si>
  <si>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</si>
  <si>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</si>
  <si>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</si>
  <si>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</si>
  <si>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</si>
  <si>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</si>
  <si>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</si>
  <si>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</si>
  <si>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</si>
  <si>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</si>
  <si>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</si>
  <si>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</si>
  <si>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</si>
  <si>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</si>
  <si>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</si>
  <si>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</si>
  <si>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</si>
  <si>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</si>
  <si>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</si>
  <si>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</si>
  <si>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</si>
  <si>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</si>
  <si>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</si>
  <si>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</si>
  <si>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</si>
  <si>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</si>
  <si>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</si>
  <si>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</si>
  <si>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</si>
  <si>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</si>
  <si>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</si>
  <si>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</si>
  <si>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</si>
  <si>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</si>
  <si>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</si>
  <si>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</si>
  <si>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</si>
  <si>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</si>
  <si>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</si>
  <si>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</si>
  <si>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</si>
  <si>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</si>
  <si>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</si>
  <si>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</si>
  <si>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</si>
  <si>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</si>
  <si>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</si>
  <si>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</si>
  <si>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</si>
  <si>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</si>
  <si>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</si>
  <si>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</si>
  <si>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</si>
  <si>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</si>
  <si>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</si>
  <si>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</si>
  <si>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</si>
  <si>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</si>
  <si>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</si>
  <si>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</si>
  <si>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</si>
  <si>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</si>
  <si>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</si>
  <si>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</si>
  <si>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</si>
  <si>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</si>
  <si>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</si>
  <si>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</si>
  <si>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</si>
  <si>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</si>
  <si>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</si>
  <si>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</si>
  <si>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</si>
  <si>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</si>
  <si>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</si>
  <si>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</si>
  <si>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</si>
  <si>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</si>
  <si>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</si>
  <si>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</si>
  <si>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</si>
  <si>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</si>
  <si>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</si>
  <si>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</si>
  <si>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</si>
  <si>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</si>
  <si>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</si>
  <si>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</si>
  <si>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</si>
  <si>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</si>
  <si>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</si>
  <si>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</si>
  <si>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</si>
  <si>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</si>
  <si>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</si>
  <si>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</si>
  <si>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</si>
  <si>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</si>
  <si>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</si>
  <si>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</si>
  <si>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</si>
  <si>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</si>
  <si>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</si>
  <si>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</si>
  <si>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</si>
  <si>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</si>
  <si>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</si>
  <si>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</si>
  <si>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</si>
  <si>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</si>
  <si>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</si>
  <si>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</si>
  <si>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</si>
  <si>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</si>
  <si>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</si>
  <si>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</si>
  <si>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</si>
  <si>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</si>
  <si>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</si>
  <si>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</si>
  <si>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</si>
  <si>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</si>
  <si>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</si>
  <si>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</si>
  <si>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</si>
  <si>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</si>
  <si>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</si>
  <si>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</si>
  <si>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</si>
  <si>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</si>
  <si>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</si>
  <si>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</si>
  <si>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</si>
  <si>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</si>
  <si>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</si>
  <si>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</si>
  <si>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</si>
  <si>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</si>
  <si>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</si>
  <si>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</si>
  <si>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</si>
  <si>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</si>
  <si>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</si>
  <si>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</si>
  <si>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</si>
  <si>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</si>
  <si>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</si>
  <si>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</si>
  <si>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</si>
  <si>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</si>
  <si>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</si>
  <si>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</si>
  <si>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</si>
  <si>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</si>
  <si>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</si>
  <si>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</si>
  <si>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</si>
  <si>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</si>
  <si>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</si>
  <si>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</si>
  <si>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</si>
  <si>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</si>
  <si>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</si>
  <si>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</si>
  <si>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</si>
  <si>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</si>
  <si>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</si>
  <si>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</si>
  <si>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</si>
  <si>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</si>
  <si>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</si>
  <si>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</si>
  <si>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</si>
  <si>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</si>
  <si>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</si>
  <si>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</si>
  <si>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</si>
  <si>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</si>
  <si>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</si>
  <si>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</si>
  <si>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</si>
  <si>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</si>
  <si>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</si>
  <si>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</si>
  <si>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</si>
  <si>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</si>
  <si>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</si>
  <si>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</si>
  <si>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</si>
  <si>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</si>
  <si>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</si>
  <si>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</si>
  <si>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</si>
  <si>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</si>
  <si>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</si>
  <si>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</si>
  <si>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</si>
  <si>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</si>
  <si>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</si>
  <si>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</si>
  <si>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</si>
  <si>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</si>
  <si>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</si>
  <si>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</si>
  <si>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</si>
  <si>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</si>
  <si>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</si>
  <si>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</si>
  <si>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</si>
  <si>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</si>
  <si>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</si>
  <si>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</si>
  <si>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</si>
  <si>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</si>
  <si>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</si>
  <si>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</si>
  <si>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</si>
  <si>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</si>
  <si>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</si>
  <si>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</si>
  <si>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</si>
  <si>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</si>
  <si>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</si>
  <si>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</si>
  <si>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</si>
  <si>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</si>
  <si>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</si>
  <si>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</si>
  <si>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</si>
  <si>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</si>
  <si>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</si>
  <si>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</si>
  <si>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</si>
  <si>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</si>
  <si>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</si>
  <si>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</si>
  <si>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</si>
  <si>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</si>
  <si>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</si>
  <si>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</si>
  <si>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</si>
  <si>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</si>
  <si>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</si>
  <si>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</si>
  <si>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</si>
  <si>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</si>
  <si>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</si>
  <si>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</si>
  <si>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</si>
  <si>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</si>
  <si>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</si>
  <si>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</si>
  <si>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</si>
  <si>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</si>
  <si>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</si>
  <si>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</si>
  <si>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</si>
  <si>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</si>
  <si>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</si>
  <si>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</si>
  <si>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</si>
  <si>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</si>
  <si>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</si>
  <si>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</si>
  <si>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</si>
  <si>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</si>
  <si>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</si>
  <si>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</si>
  <si>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</si>
  <si>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</si>
  <si>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</si>
  <si>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</si>
  <si>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</si>
  <si>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</si>
  <si>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</si>
  <si>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</si>
  <si>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</si>
  <si>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</si>
  <si>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</si>
  <si>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</si>
  <si>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</si>
  <si>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</si>
  <si>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</si>
  <si>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</si>
  <si>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</si>
  <si>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</si>
  <si>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</si>
  <si>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</si>
  <si>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</si>
  <si>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</si>
  <si>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</si>
  <si>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</si>
  <si>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</si>
  <si>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</si>
  <si>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</si>
  <si>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</si>
  <si>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</si>
  <si>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</si>
  <si>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</si>
  <si>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</si>
  <si>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</si>
  <si>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</si>
  <si>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</si>
  <si>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</si>
  <si>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</si>
  <si>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</si>
  <si>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</si>
  <si>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</si>
  <si>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</si>
  <si>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</si>
  <si>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</si>
  <si>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</si>
  <si>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</si>
  <si>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</si>
  <si>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</si>
  <si>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</si>
  <si>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</si>
  <si>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</si>
  <si>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</si>
  <si>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</si>
  <si>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</si>
  <si>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</si>
  <si>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</si>
  <si>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</si>
  <si>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</si>
  <si>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</si>
  <si>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</si>
  <si>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</si>
  <si>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</si>
  <si>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</si>
  <si>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</si>
  <si>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</si>
  <si>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</si>
  <si>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</si>
  <si>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</si>
  <si>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</si>
  <si>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</si>
  <si>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</si>
  <si>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</si>
  <si>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</si>
  <si>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</si>
  <si>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</si>
  <si>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</si>
  <si>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</si>
  <si>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</si>
  <si>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</si>
  <si>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</si>
  <si>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</si>
  <si>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</si>
  <si>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</si>
  <si>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</si>
  <si>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</si>
  <si>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</si>
  <si>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</si>
  <si>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</si>
  <si>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</si>
  <si>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</si>
  <si>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</si>
  <si>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</si>
  <si>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</si>
  <si>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</si>
  <si>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</si>
  <si>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</si>
  <si>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</si>
  <si>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</si>
  <si>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</si>
  <si>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</si>
  <si>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</si>
  <si>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</si>
  <si>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</si>
  <si>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</si>
  <si>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</si>
  <si>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</si>
  <si>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</si>
  <si>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</si>
  <si>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</si>
  <si>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</si>
  <si>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</si>
  <si>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</si>
  <si>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</si>
  <si>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</si>
  <si>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</si>
  <si>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</si>
  <si>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</si>
  <si>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</si>
  <si>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</si>
  <si>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</si>
  <si>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</si>
  <si>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</si>
  <si>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</si>
  <si>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</si>
  <si>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</si>
  <si>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</si>
  <si>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</si>
  <si>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</si>
  <si>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</si>
  <si>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</si>
  <si>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</si>
  <si>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</si>
  <si>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</si>
  <si>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</si>
  <si>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</si>
  <si>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</si>
  <si>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</si>
  <si>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</si>
  <si>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</si>
  <si>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</si>
  <si>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</si>
  <si>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</si>
  <si>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</si>
  <si>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</si>
  <si>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</si>
  <si>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</si>
  <si>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</si>
  <si>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</si>
  <si>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</si>
  <si>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</si>
  <si>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</si>
  <si>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</si>
  <si>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</si>
  <si>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</si>
  <si>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</si>
  <si>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</si>
  <si>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</si>
  <si>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</si>
  <si>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</si>
  <si>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</si>
  <si>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</si>
  <si>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</si>
  <si>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</si>
  <si>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</si>
  <si>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</si>
  <si>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</si>
  <si>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</si>
  <si>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</si>
  <si>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</si>
  <si>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</si>
  <si>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</si>
  <si>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</si>
  <si>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</si>
  <si>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</si>
  <si>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</si>
  <si>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</si>
  <si>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</si>
  <si>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</si>
  <si>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</si>
  <si>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</si>
  <si>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</si>
  <si>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</si>
  <si>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</si>
  <si>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</si>
  <si>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</si>
  <si>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</si>
  <si>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</si>
  <si>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</si>
  <si>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</si>
  <si>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</si>
  <si>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</si>
  <si>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</si>
  <si>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</si>
  <si>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</si>
  <si>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</si>
  <si>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</si>
  <si>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</si>
  <si>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</si>
  <si>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</si>
  <si>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</si>
  <si>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</si>
  <si>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</si>
  <si>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</si>
  <si>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</si>
  <si>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</si>
  <si>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</si>
  <si>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</si>
  <si>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</si>
  <si>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</si>
  <si>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</si>
  <si>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</si>
  <si>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</si>
  <si>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</si>
  <si>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</si>
  <si>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</si>
  <si>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</si>
  <si>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</si>
  <si>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</si>
  <si>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</si>
  <si>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</si>
  <si>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</si>
  <si>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</si>
  <si>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</si>
  <si>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</si>
  <si>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</si>
  <si>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</si>
  <si>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</si>
  <si>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</si>
  <si>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</si>
  <si>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</si>
  <si>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</si>
  <si>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</si>
  <si>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</si>
  <si>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</si>
  <si>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</si>
  <si>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</si>
  <si>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</si>
  <si>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</si>
  <si>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</si>
  <si>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</si>
  <si>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</si>
  <si>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</si>
  <si>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</si>
  <si>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</si>
  <si>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</si>
  <si>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</si>
  <si>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</si>
  <si>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</si>
  <si>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</si>
  <si>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</si>
  <si>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</si>
  <si>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</si>
  <si>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</si>
  <si>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</si>
  <si>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</si>
  <si>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</si>
  <si>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</si>
  <si>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</si>
  <si>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</si>
  <si>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</si>
  <si>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</si>
  <si>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</si>
  <si>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</si>
  <si>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</si>
  <si>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</si>
  <si>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</si>
  <si>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</si>
  <si>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</si>
  <si>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</si>
  <si>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</si>
  <si>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</si>
  <si>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</si>
  <si>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</si>
  <si>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</si>
  <si>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</si>
  <si>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</si>
  <si>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</si>
  <si>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</si>
  <si>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</si>
  <si>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</si>
  <si>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</si>
  <si>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</si>
  <si>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</si>
  <si>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</si>
  <si>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</si>
  <si>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</si>
  <si>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</si>
  <si>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</si>
  <si>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</si>
  <si>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</si>
  <si>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</si>
  <si>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</si>
  <si>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</si>
  <si>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</si>
  <si>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</si>
  <si>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</si>
  <si>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</si>
  <si>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</si>
  <si>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</si>
  <si>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</si>
  <si>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</si>
  <si>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</si>
  <si>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</si>
  <si>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</si>
  <si>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</si>
  <si>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</si>
  <si>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</si>
  <si>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</si>
  <si>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</si>
  <si>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</si>
  <si>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</si>
  <si>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</si>
  <si>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</si>
  <si>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</si>
  <si>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</si>
  <si>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</si>
  <si>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</si>
  <si>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</si>
  <si>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</si>
  <si>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</si>
  <si>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</si>
  <si>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</si>
  <si>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</si>
  <si>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</si>
  <si>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</si>
  <si>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</si>
  <si>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</si>
  <si>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</si>
  <si>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</si>
  <si>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</si>
  <si>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</si>
  <si>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</si>
  <si>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</si>
  <si>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</si>
  <si>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</si>
  <si>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</si>
  <si>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</si>
  <si>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</si>
  <si>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</si>
  <si>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</si>
  <si>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</si>
  <si>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</si>
  <si>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</si>
  <si>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</si>
  <si>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</si>
  <si>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</si>
  <si>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</si>
  <si>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</si>
  <si>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</si>
  <si>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</si>
  <si>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</si>
  <si>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</si>
  <si>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</si>
  <si>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</si>
  <si>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</si>
  <si>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</si>
  <si>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</si>
  <si>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</si>
  <si>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</si>
  <si>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</si>
  <si>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</si>
  <si>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</si>
  <si>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</si>
  <si>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</si>
  <si>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</si>
  <si>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</si>
  <si>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</si>
  <si>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</si>
  <si>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</si>
  <si>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</si>
  <si>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</si>
  <si>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</si>
  <si>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</si>
  <si>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</si>
  <si>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</si>
  <si>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</si>
  <si>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</si>
  <si>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</si>
  <si>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</si>
  <si>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</si>
  <si>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</si>
  <si>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</si>
  <si>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</si>
  <si>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</si>
  <si>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</si>
  <si>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</si>
  <si>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</si>
  <si>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</si>
  <si>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</si>
  <si>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</si>
  <si>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</si>
  <si>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</si>
  <si>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</si>
  <si>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</si>
  <si>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</si>
  <si>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</si>
  <si>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</si>
  <si>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</si>
  <si>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</si>
  <si>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</si>
  <si>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</si>
  <si>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</si>
  <si>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</si>
  <si>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</si>
  <si>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</si>
  <si>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</si>
  <si>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</si>
  <si>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</si>
  <si>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</si>
  <si>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</si>
  <si>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</si>
  <si>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</si>
  <si>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</si>
  <si>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</si>
  <si>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</si>
  <si>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</si>
  <si>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</si>
  <si>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</si>
  <si>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</si>
  <si>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</si>
  <si>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</si>
  <si>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</si>
  <si>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</si>
  <si>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</si>
  <si>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</si>
  <si>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</si>
  <si>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</si>
  <si>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</si>
  <si>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</si>
  <si>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</si>
  <si>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</si>
  <si>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</si>
  <si>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</si>
  <si>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</si>
  <si>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</si>
  <si>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</si>
  <si>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</si>
  <si>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</si>
  <si>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</si>
  <si>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</si>
  <si>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</si>
  <si>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</si>
  <si>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</si>
  <si>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</si>
  <si>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</si>
  <si>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</si>
  <si>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</si>
  <si>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</si>
  <si>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</si>
  <si>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</si>
  <si>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</si>
  <si>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</si>
  <si>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</si>
  <si>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</si>
  <si>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</si>
  <si>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</si>
  <si>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</si>
  <si>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</si>
  <si>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</si>
  <si>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</si>
  <si>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</si>
  <si>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</si>
  <si>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</si>
  <si>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</si>
  <si>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</si>
  <si>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</si>
  <si>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</si>
  <si>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</si>
  <si>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</si>
  <si>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</si>
  <si>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</si>
  <si>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</si>
  <si>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</si>
  <si>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</si>
  <si>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</si>
  <si>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</si>
  <si>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</si>
  <si>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</si>
  <si>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</si>
  <si>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</si>
  <si>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</si>
  <si>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</si>
  <si>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</si>
  <si>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</si>
  <si>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</si>
  <si>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</si>
  <si>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</si>
  <si>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</si>
  <si>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</si>
  <si>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</si>
  <si>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</si>
  <si>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</si>
  <si>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</si>
  <si>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</si>
  <si>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</si>
  <si>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</si>
  <si>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</si>
  <si>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</si>
  <si>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</si>
  <si>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</si>
  <si>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</si>
  <si>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</si>
  <si>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</si>
  <si>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</si>
  <si>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</si>
  <si>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</si>
  <si>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</si>
  <si>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</si>
  <si>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</si>
  <si>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</si>
  <si>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</si>
  <si>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</si>
  <si>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</si>
  <si>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</si>
  <si>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</si>
  <si>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</si>
  <si>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</si>
  <si>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</si>
  <si>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</si>
  <si>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</si>
  <si>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</si>
  <si>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</si>
  <si>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</si>
  <si>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</si>
  <si>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</si>
  <si>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</si>
  <si>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</si>
  <si>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</si>
  <si>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</si>
  <si>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</si>
  <si>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</si>
  <si>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</si>
  <si>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</si>
  <si>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</si>
  <si>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</si>
  <si>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</si>
  <si>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</si>
  <si>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</si>
  <si>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</si>
  <si>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</si>
  <si>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</si>
  <si>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</si>
  <si>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</si>
  <si>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</si>
  <si>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</si>
  <si>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</si>
  <si>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</si>
  <si>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</si>
  <si>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</si>
  <si>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</si>
  <si>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</si>
  <si>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</si>
  <si>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</si>
  <si>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</si>
  <si>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</si>
  <si>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</si>
  <si>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</si>
  <si>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</si>
  <si>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</si>
  <si>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</si>
  <si>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</si>
  <si>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</si>
  <si>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</si>
  <si>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</si>
  <si>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</si>
  <si>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</si>
  <si>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</si>
  <si>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</si>
  <si>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</si>
  <si>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</si>
  <si>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</si>
  <si>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</si>
  <si>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</si>
  <si>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</si>
  <si>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</si>
  <si>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</si>
  <si>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</si>
  <si>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</si>
  <si>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</si>
  <si>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</si>
  <si>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</si>
  <si>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</si>
  <si>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</si>
  <si>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</si>
  <si>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</si>
  <si>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</si>
  <si>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</si>
  <si>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</si>
  <si>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</si>
  <si>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</si>
  <si>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</si>
  <si>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</si>
  <si>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</si>
  <si>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</si>
  <si>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</si>
  <si>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</si>
  <si>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</si>
  <si>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</si>
  <si>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</si>
  <si>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</si>
  <si>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</si>
  <si>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</si>
  <si>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</si>
  <si>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</si>
  <si>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</si>
  <si>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</si>
  <si>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</si>
  <si>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</si>
  <si>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</si>
  <si>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</si>
  <si>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</si>
  <si>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</si>
  <si>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</si>
  <si>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</si>
  <si>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</si>
  <si>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</si>
  <si>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</si>
  <si>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</si>
  <si>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</si>
  <si>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</si>
  <si>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</si>
  <si>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</si>
  <si>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</si>
  <si>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</si>
  <si>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</si>
  <si>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</si>
  <si>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</si>
  <si>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</si>
  <si>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</si>
  <si>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</si>
  <si>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</si>
  <si>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</si>
  <si>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</si>
  <si>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</si>
  <si>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</si>
  <si>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</si>
  <si>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</si>
  <si>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</si>
  <si>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</si>
  <si>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</si>
  <si>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</si>
  <si>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</si>
  <si>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</si>
  <si>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</si>
  <si>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</si>
  <si>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</si>
  <si>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</si>
  <si>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</si>
  <si>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</si>
  <si>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</si>
  <si>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</si>
  <si>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</si>
  <si>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</si>
  <si>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</si>
  <si>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</si>
  <si>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</si>
  <si>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</si>
  <si>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</si>
  <si>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</si>
  <si>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</si>
  <si>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</si>
  <si>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</si>
  <si>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</si>
  <si>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</si>
  <si>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</si>
  <si>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</si>
  <si>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</si>
  <si>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</si>
  <si>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</si>
  <si>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</si>
  <si>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</si>
  <si>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</si>
  <si>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</si>
  <si>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</si>
  <si>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</si>
  <si>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</si>
  <si>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</si>
  <si>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</si>
  <si>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</si>
  <si>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</si>
  <si>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</si>
  <si>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</si>
  <si>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</si>
  <si>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</si>
  <si>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</si>
  <si>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</si>
  <si>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</si>
  <si>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</si>
  <si>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</si>
  <si>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</si>
  <si>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</si>
  <si>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</si>
  <si>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</si>
  <si>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</si>
  <si>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</si>
  <si>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</si>
  <si>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</si>
  <si>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</si>
  <si>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</si>
  <si>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</si>
  <si>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</si>
  <si>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</si>
  <si>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</si>
  <si>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</si>
  <si>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</si>
  <si>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</si>
  <si>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</si>
  <si>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</si>
  <si>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</si>
  <si>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</si>
  <si>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</si>
  <si>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</si>
  <si>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</si>
  <si>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</si>
  <si>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</si>
  <si>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</si>
  <si>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</si>
  <si>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</si>
  <si>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</si>
  <si>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</si>
  <si>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</si>
  <si>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</si>
  <si>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</si>
  <si>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</si>
  <si>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</si>
  <si>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</si>
  <si>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</si>
  <si>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</si>
  <si>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</si>
  <si>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</si>
  <si>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</si>
  <si>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</si>
  <si>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</si>
  <si>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</si>
  <si>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</si>
  <si>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</si>
  <si>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</si>
  <si>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</si>
  <si>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</si>
  <si>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</si>
  <si>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</si>
  <si>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</si>
  <si>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</si>
  <si>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</si>
  <si>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</si>
  <si>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</si>
  <si>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</si>
  <si>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</si>
  <si>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</si>
  <si>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</si>
  <si>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</si>
  <si>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</si>
  <si>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</si>
  <si>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</si>
  <si>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</si>
  <si>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</si>
  <si>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</si>
  <si>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</si>
  <si>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</si>
  <si>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</si>
  <si>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</si>
  <si>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</si>
  <si>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</si>
  <si>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</si>
  <si>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</si>
  <si>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</si>
  <si>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</si>
  <si>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</si>
  <si>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</si>
  <si>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</si>
  <si>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</si>
  <si>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</si>
  <si>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</si>
  <si>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</si>
  <si>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</si>
  <si>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</si>
  <si>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</si>
  <si>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</si>
  <si>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</si>
  <si>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</si>
  <si>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</si>
  <si>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</si>
  <si>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</si>
  <si>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</si>
  <si>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</si>
  <si>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</si>
  <si>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</si>
  <si>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</si>
  <si>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</si>
  <si>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</si>
  <si>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</si>
  <si>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</si>
  <si>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</si>
  <si>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</si>
  <si>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</si>
  <si>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</si>
  <si>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</si>
  <si>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</si>
  <si>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</si>
  <si>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</si>
  <si>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</si>
  <si>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</si>
  <si>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</si>
  <si>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</si>
  <si>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</si>
  <si>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</si>
  <si>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</si>
  <si>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</si>
  <si>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</si>
  <si>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</si>
  <si>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</si>
  <si>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</si>
  <si>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</si>
  <si>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</si>
  <si>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</si>
  <si>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</si>
  <si>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</si>
  <si>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</si>
  <si>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</si>
  <si>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</si>
  <si>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</si>
  <si>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</si>
  <si>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</si>
  <si>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</si>
  <si>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</si>
  <si>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</si>
  <si>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</si>
  <si>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</si>
  <si>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</si>
  <si>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</si>
  <si>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</si>
  <si>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</si>
  <si>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</si>
  <si>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</si>
  <si>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</si>
  <si>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</si>
  <si>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</si>
  <si>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</si>
  <si>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</si>
  <si>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</si>
  <si>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</si>
  <si>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</si>
  <si>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</si>
  <si>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</si>
  <si>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</si>
  <si>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</si>
  <si>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</si>
  <si>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</si>
  <si>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</si>
  <si>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</si>
  <si>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</si>
  <si>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</si>
  <si>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</si>
  <si>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</si>
  <si>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</si>
  <si>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</si>
  <si>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</si>
  <si>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</si>
  <si>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</si>
  <si>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</si>
  <si>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</si>
  <si>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</si>
  <si>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</si>
  <si>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</si>
  <si>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</si>
  <si>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</si>
  <si>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</si>
  <si>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</si>
  <si>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</si>
  <si>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</si>
  <si>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</si>
  <si>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</si>
  <si>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</si>
  <si>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</si>
  <si>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</si>
  <si>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</si>
  <si>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</si>
  <si>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</si>
  <si>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</si>
  <si>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</si>
  <si>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</si>
  <si>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</si>
  <si>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</si>
  <si>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</si>
  <si>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</si>
  <si>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</si>
  <si>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</si>
  <si>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</si>
  <si>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</si>
  <si>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</si>
  <si>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</si>
  <si>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</si>
  <si>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</si>
  <si>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</si>
  <si>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</si>
  <si>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</si>
  <si>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</si>
  <si>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</si>
  <si>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</si>
  <si>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</si>
  <si>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</si>
  <si>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</si>
  <si>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</si>
  <si>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</si>
  <si>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</si>
  <si>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</si>
  <si>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</si>
  <si>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</si>
  <si>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</si>
  <si>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</si>
  <si>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</si>
  <si>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</si>
  <si>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</si>
  <si>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</si>
  <si>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</si>
  <si>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</si>
  <si>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</si>
  <si>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</si>
  <si>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</si>
  <si>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</si>
  <si>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</si>
  <si>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</si>
  <si>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</si>
  <si>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</si>
  <si>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</si>
  <si>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</si>
  <si>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</si>
  <si>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</si>
  <si>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</si>
  <si>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</si>
  <si>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</si>
  <si>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</si>
  <si>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</si>
  <si>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</si>
  <si>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</si>
  <si>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</si>
  <si>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</si>
  <si>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</si>
  <si>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</si>
  <si>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</si>
  <si>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</si>
  <si>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</si>
  <si>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</si>
  <si>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</si>
  <si>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</si>
  <si>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</si>
  <si>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</si>
  <si>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</si>
  <si>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</si>
  <si>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</si>
  <si>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</si>
  <si>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</si>
  <si>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</si>
  <si>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</si>
  <si>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</si>
  <si>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</si>
  <si>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</si>
  <si>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</si>
  <si>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</si>
  <si>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</si>
  <si>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</si>
  <si>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</si>
  <si>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</si>
  <si>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</si>
  <si>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</si>
  <si>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</si>
  <si>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</si>
  <si>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</si>
  <si>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</si>
  <si>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</si>
  <si>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</si>
  <si>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</si>
  <si>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</si>
  <si>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</si>
  <si>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</si>
  <si>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</si>
  <si>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</si>
  <si>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</si>
  <si>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</si>
  <si>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</si>
  <si>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</si>
  <si>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</si>
  <si>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</si>
  <si>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</si>
  <si>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</si>
  <si>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</si>
  <si>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</si>
  <si>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</si>
  <si>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</si>
  <si>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</si>
  <si>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</si>
  <si>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</si>
  <si>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</si>
  <si>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</si>
  <si>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</si>
  <si>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</si>
  <si>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</si>
  <si>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</si>
  <si>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</si>
  <si>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</si>
  <si>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</si>
  <si>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</si>
  <si>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</si>
  <si>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</si>
  <si>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</si>
  <si>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</si>
  <si>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</si>
  <si>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</si>
  <si>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</si>
  <si>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</si>
  <si>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</si>
  <si>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</si>
  <si>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</si>
  <si>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</si>
  <si>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</si>
  <si>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</si>
  <si>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</si>
  <si>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</si>
  <si>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</si>
  <si>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</si>
  <si>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</si>
  <si>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</si>
  <si>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</si>
  <si>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</si>
  <si>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</si>
  <si>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</si>
  <si>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</si>
  <si>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</si>
  <si>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</si>
  <si>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</si>
  <si>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</si>
  <si>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</si>
  <si>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</si>
  <si>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</si>
  <si>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</si>
  <si>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</si>
  <si>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</si>
  <si>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</si>
  <si>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</si>
  <si>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</si>
  <si>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</si>
  <si>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</si>
  <si>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</si>
  <si>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</si>
  <si>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</si>
  <si>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</si>
  <si>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</si>
  <si>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</si>
  <si>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</si>
  <si>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</si>
  <si>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</si>
  <si>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</si>
  <si>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</si>
  <si>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</si>
  <si>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</si>
  <si>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</si>
  <si>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</si>
  <si>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</si>
  <si>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</si>
  <si>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</si>
  <si>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</si>
  <si>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</si>
  <si>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</si>
  <si>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</si>
  <si>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</si>
  <si>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</si>
  <si>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</si>
  <si>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</si>
  <si>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</si>
  <si>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</si>
  <si>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</si>
  <si>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</si>
  <si>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</si>
  <si>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</si>
  <si>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</si>
  <si>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</si>
  <si>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</si>
  <si>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</si>
  <si>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</si>
  <si>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</si>
  <si>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</si>
  <si>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</si>
  <si>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</si>
  <si>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</si>
  <si>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</si>
  <si>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</si>
  <si>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</si>
  <si>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</si>
  <si>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</si>
  <si>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</si>
  <si>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</si>
  <si>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</si>
  <si>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</si>
  <si>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</si>
  <si>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</si>
  <si>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</si>
  <si>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</si>
  <si>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</si>
  <si>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</si>
  <si>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</si>
  <si>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</si>
  <si>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</si>
  <si>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</si>
  <si>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</si>
  <si>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</si>
  <si>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</si>
  <si>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</si>
  <si>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</si>
  <si>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</si>
  <si>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</si>
  <si>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</si>
  <si>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</si>
  <si>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</si>
  <si>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</si>
  <si>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</si>
  <si>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</si>
  <si>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</si>
  <si>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</si>
  <si>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</si>
  <si>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</si>
  <si>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</si>
  <si>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</si>
  <si>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</si>
  <si>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</si>
  <si>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</si>
  <si>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</si>
  <si>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</si>
  <si>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</si>
  <si>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</si>
  <si>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</si>
  <si>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</si>
  <si>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</si>
  <si>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</si>
  <si>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</si>
  <si>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</si>
  <si>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</si>
  <si>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</si>
  <si>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</si>
  <si>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</si>
  <si>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</si>
  <si>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</si>
  <si>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</si>
  <si>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</si>
  <si>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</si>
  <si>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</si>
  <si>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</si>
  <si>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</si>
  <si>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</si>
  <si>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</si>
  <si>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</si>
  <si>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</si>
  <si>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</si>
  <si>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</si>
  <si>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</si>
  <si>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</si>
  <si>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</si>
  <si>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</si>
  <si>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</si>
  <si>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</si>
  <si>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</si>
  <si>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</si>
  <si>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</si>
  <si>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</si>
  <si>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</si>
  <si>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</si>
  <si>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</si>
  <si>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</si>
  <si>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</si>
  <si>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</si>
  <si>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</si>
  <si>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</si>
  <si>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</si>
  <si>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</si>
  <si>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</si>
  <si>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</si>
  <si>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</si>
  <si>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</si>
  <si>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</si>
  <si>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</si>
  <si>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</si>
  <si>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</si>
  <si>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</si>
  <si>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</si>
  <si>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</si>
  <si>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</si>
  <si>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</si>
  <si>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</si>
  <si>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</si>
  <si>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</si>
  <si>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</si>
  <si>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</si>
  <si>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</si>
  <si>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</si>
  <si>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</si>
  <si>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</si>
  <si>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</si>
  <si>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</si>
  <si>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</si>
  <si>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</si>
  <si>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</si>
  <si>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</si>
  <si>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</si>
  <si>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</si>
  <si>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</si>
  <si>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</si>
  <si>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</si>
  <si>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</si>
  <si>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</si>
  <si>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</si>
  <si>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</si>
  <si>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</si>
  <si>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</si>
  <si>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</si>
  <si>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</si>
  <si>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</si>
  <si>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</si>
  <si>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</si>
  <si>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</si>
  <si>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</si>
  <si>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</si>
  <si>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</si>
  <si>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</si>
  <si>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</si>
  <si>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</si>
  <si>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</si>
  <si>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</si>
  <si>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</si>
  <si>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</si>
  <si>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</si>
  <si>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</si>
  <si>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</si>
  <si>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</si>
  <si>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</si>
  <si>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</si>
  <si>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</si>
  <si>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</si>
  <si>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</si>
  <si>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</si>
  <si>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</si>
  <si>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</si>
  <si>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</si>
  <si>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</si>
  <si>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</si>
  <si>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</si>
  <si>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</si>
  <si>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</si>
  <si>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</si>
  <si>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</si>
  <si>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</si>
  <si>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</si>
  <si>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</si>
  <si>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</si>
  <si>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</si>
  <si>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</si>
  <si>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</si>
  <si>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</si>
  <si>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</si>
  <si>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</si>
  <si>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</si>
  <si>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</si>
  <si>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</si>
  <si>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</si>
  <si>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</si>
  <si>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</si>
  <si>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</si>
  <si>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</si>
  <si>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</si>
  <si>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</si>
  <si>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</si>
  <si>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</si>
  <si>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</si>
  <si>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</si>
  <si>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</si>
  <si>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</si>
  <si>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</si>
  <si>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</si>
  <si>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</si>
  <si>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</si>
  <si>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</si>
  <si>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</si>
  <si>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</si>
  <si>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</si>
  <si>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</si>
  <si>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</si>
  <si>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</si>
  <si>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</si>
  <si>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</si>
  <si>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</si>
  <si>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</si>
  <si>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</si>
  <si>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</si>
  <si>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</si>
  <si>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</si>
  <si>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</si>
  <si>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</si>
  <si>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</si>
  <si>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</si>
  <si>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</si>
  <si>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</si>
  <si>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</si>
  <si>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</si>
  <si>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</si>
  <si>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</si>
  <si>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</si>
  <si>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</si>
  <si>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</si>
  <si>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</si>
  <si>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</si>
  <si>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</si>
  <si>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</si>
  <si>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</si>
  <si>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</si>
  <si>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</si>
  <si>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</si>
  <si>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</si>
  <si>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</si>
  <si>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</si>
  <si>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</si>
  <si>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</si>
  <si>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</si>
  <si>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</si>
  <si>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</si>
  <si>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</si>
  <si>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</si>
  <si>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</si>
  <si>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</si>
  <si>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</si>
  <si>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</si>
  <si>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</si>
  <si>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</si>
  <si>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</si>
  <si>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</si>
  <si>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</si>
  <si>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</si>
  <si>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</si>
  <si>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</si>
  <si>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</si>
  <si>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</si>
  <si>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</si>
  <si>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</si>
  <si>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</si>
  <si>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</si>
  <si>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</si>
  <si>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</si>
  <si>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</si>
  <si>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</si>
  <si>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</si>
  <si>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</si>
  <si>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</si>
  <si>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</si>
  <si>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</si>
  <si>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</si>
  <si>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</si>
  <si>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</si>
  <si>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</si>
  <si>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</si>
  <si>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</si>
  <si>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</si>
  <si>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</si>
  <si>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</si>
  <si>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</si>
  <si>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</si>
  <si>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</si>
  <si>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</si>
  <si>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</si>
  <si>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</si>
  <si>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</si>
  <si>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</si>
  <si>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</si>
  <si>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</si>
  <si>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</si>
  <si>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</si>
  <si>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</si>
  <si>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</si>
  <si>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</si>
  <si>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</si>
  <si>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</si>
  <si>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</si>
  <si>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</si>
  <si>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</si>
  <si>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</si>
  <si>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</si>
  <si>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</si>
  <si>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</si>
  <si>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</si>
  <si>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</si>
  <si>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</si>
  <si>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</si>
  <si>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</si>
  <si>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</si>
  <si>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</si>
  <si>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</si>
  <si>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</si>
  <si>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</si>
  <si>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</si>
  <si>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</si>
  <si>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</si>
  <si>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</si>
  <si>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</si>
  <si>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</si>
  <si>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</si>
  <si>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</si>
  <si>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</si>
  <si>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</si>
  <si>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</si>
  <si>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</si>
  <si>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</si>
  <si>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</si>
  <si>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</si>
  <si>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</si>
  <si>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</si>
  <si>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</si>
  <si>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</si>
  <si>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</si>
  <si>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</si>
  <si>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</si>
  <si>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</si>
  <si>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</si>
  <si>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</si>
  <si>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</si>
  <si>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</si>
  <si>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</si>
  <si>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</si>
  <si>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</si>
  <si>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</si>
  <si>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</si>
  <si>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</si>
  <si>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</si>
  <si>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</si>
  <si>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</si>
  <si>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</si>
  <si>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</si>
  <si>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</si>
  <si>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</si>
  <si>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</si>
  <si>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</si>
  <si>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</si>
  <si>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</si>
  <si>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</si>
  <si>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</si>
  <si>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</si>
  <si>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</si>
  <si>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</si>
  <si>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</si>
  <si>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</si>
  <si>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</si>
  <si>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</si>
  <si>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</si>
  <si>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</si>
  <si>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</si>
  <si>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</si>
  <si>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</si>
  <si>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</si>
  <si>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</si>
  <si>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</si>
  <si>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</si>
  <si>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</si>
  <si>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</si>
  <si>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</si>
  <si>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</si>
  <si>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</si>
  <si>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</si>
  <si>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</si>
  <si>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</si>
  <si>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</si>
  <si>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</si>
  <si>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</si>
  <si>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</si>
  <si>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</si>
  <si>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</si>
  <si>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</si>
  <si>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</si>
  <si>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</si>
  <si>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</si>
  <si>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</si>
  <si>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</si>
  <si>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</si>
  <si>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</si>
  <si>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</si>
  <si>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</si>
  <si>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</si>
  <si>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</si>
  <si>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</si>
  <si>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</si>
  <si>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</si>
  <si>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</si>
  <si>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</si>
  <si>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</si>
  <si>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</si>
  <si>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</si>
  <si>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</si>
  <si>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</si>
  <si>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</si>
  <si>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</si>
  <si>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</si>
  <si>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</si>
  <si>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</si>
  <si>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</si>
  <si>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</si>
  <si>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</si>
  <si>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</si>
  <si>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</si>
  <si>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</si>
  <si>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</si>
  <si>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</si>
  <si>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</si>
  <si>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</si>
  <si>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</si>
  <si>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</si>
  <si>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</si>
  <si>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</si>
  <si>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</si>
  <si>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</si>
  <si>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</si>
  <si>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</si>
  <si>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</si>
  <si>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</si>
  <si>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</si>
  <si>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</si>
  <si>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</si>
  <si>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</si>
  <si>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</si>
  <si>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</si>
  <si>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</si>
  <si>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</si>
  <si>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</si>
  <si>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</si>
  <si>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</si>
  <si>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</si>
  <si>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</si>
  <si>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</si>
  <si>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</si>
  <si>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</si>
  <si>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</si>
  <si>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</si>
  <si>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</si>
  <si>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</si>
  <si>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</si>
  <si>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</si>
  <si>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</si>
  <si>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</si>
  <si>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</si>
  <si>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</si>
  <si>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</si>
  <si>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</si>
  <si>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</si>
  <si>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</si>
  <si>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</si>
  <si>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</si>
  <si>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</si>
  <si>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</si>
  <si>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</si>
  <si>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</si>
  <si>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</si>
  <si>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</si>
  <si>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</si>
  <si>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</si>
  <si>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</si>
  <si>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</si>
  <si>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</si>
  <si>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</si>
  <si>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</si>
  <si>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</si>
  <si>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</si>
  <si>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</si>
  <si>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</si>
  <si>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</si>
  <si>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</si>
  <si>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</si>
  <si>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</si>
  <si>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</si>
  <si>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</si>
  <si>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</si>
  <si>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</si>
  <si>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</si>
  <si>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</si>
  <si>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</si>
  <si>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</si>
  <si>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</si>
  <si>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</si>
  <si>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</si>
  <si>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</si>
  <si>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</si>
  <si>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</si>
  <si>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</si>
  <si>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</si>
  <si>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</si>
  <si>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</si>
  <si>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</si>
  <si>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</si>
  <si>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</si>
  <si>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</si>
  <si>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</si>
  <si>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</si>
  <si>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</si>
  <si>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</si>
  <si>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</si>
  <si>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</si>
  <si>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</si>
  <si>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</si>
  <si>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</si>
  <si>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</si>
  <si>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</si>
  <si>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</si>
  <si>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</si>
  <si>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</si>
  <si>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</si>
  <si>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</si>
  <si>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</si>
  <si>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</si>
  <si>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</si>
  <si>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</si>
  <si>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</si>
  <si>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</si>
  <si>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</si>
  <si>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</si>
  <si>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</si>
  <si>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</si>
  <si>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</si>
  <si>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</si>
  <si>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</si>
  <si>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</si>
  <si>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</si>
  <si>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</si>
  <si>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</si>
  <si>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</si>
  <si>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</si>
  <si>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</si>
  <si>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</si>
  <si>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</si>
  <si>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</si>
  <si>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</si>
  <si>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</si>
  <si>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</si>
  <si>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</si>
  <si>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</si>
  <si>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</si>
  <si>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</si>
  <si>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</si>
  <si>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</si>
  <si>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</si>
  <si>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</si>
  <si>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</si>
  <si>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</si>
  <si>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</si>
  <si>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</si>
  <si>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</si>
  <si>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</si>
  <si>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</si>
  <si>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</si>
  <si>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</si>
  <si>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</si>
  <si>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</si>
  <si>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</si>
  <si>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</si>
  <si>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</si>
  <si>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</si>
  <si>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</si>
  <si>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</si>
  <si>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</si>
  <si>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</si>
  <si>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</si>
  <si>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</si>
  <si>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</si>
  <si>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</si>
  <si>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</si>
  <si>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</si>
  <si>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</si>
  <si>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</si>
  <si>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</si>
  <si>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</si>
  <si>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</si>
  <si>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</si>
  <si>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</si>
  <si>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</si>
  <si>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</si>
  <si>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</si>
  <si>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</si>
  <si>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</si>
  <si>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</si>
  <si>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</si>
  <si>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</si>
  <si>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</si>
  <si>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</si>
  <si>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</si>
  <si>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</si>
  <si>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</si>
  <si>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</si>
  <si>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</si>
  <si>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</si>
  <si>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</si>
  <si>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</si>
  <si>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</si>
  <si>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</si>
  <si>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</si>
  <si>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</si>
  <si>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</si>
  <si>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</si>
  <si>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</si>
  <si>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</si>
  <si>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</si>
  <si>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</si>
  <si>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</si>
  <si>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</si>
  <si>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</si>
  <si>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</si>
  <si>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</si>
  <si>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</si>
  <si>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</si>
  <si>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</si>
  <si>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</si>
  <si>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</si>
  <si>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</si>
  <si>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</si>
  <si>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</si>
  <si>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</si>
  <si>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</si>
  <si>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</si>
  <si>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</si>
  <si>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</si>
  <si>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</si>
  <si>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</si>
  <si>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</si>
  <si>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</si>
  <si>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</si>
  <si>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</si>
  <si>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</si>
  <si>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</si>
  <si>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</si>
  <si>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</si>
  <si>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</si>
  <si>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</si>
  <si>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</si>
  <si>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</si>
  <si>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</si>
  <si>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</si>
  <si>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</si>
  <si>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</si>
  <si>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</si>
  <si>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</si>
  <si>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</si>
  <si>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</si>
  <si>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</si>
  <si>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</si>
  <si>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</si>
  <si>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</si>
  <si>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</si>
  <si>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</si>
  <si>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</si>
  <si>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</si>
  <si>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</si>
  <si>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</si>
  <si>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</si>
  <si>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</si>
  <si>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</si>
  <si>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</si>
  <si>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</si>
  <si>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</si>
  <si>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</si>
  <si>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</si>
  <si>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</si>
  <si>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</si>
  <si>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</si>
  <si>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</si>
  <si>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</si>
  <si>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</si>
  <si>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</si>
  <si>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</si>
  <si>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</si>
  <si>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</si>
  <si>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</si>
  <si>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</si>
  <si>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</si>
  <si>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</si>
  <si>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</si>
  <si>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</si>
  <si>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</si>
  <si>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</si>
  <si>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</si>
  <si>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</si>
  <si>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</si>
  <si>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</si>
  <si>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</si>
  <si>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</si>
  <si>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</si>
  <si>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</si>
  <si>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</si>
  <si>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</si>
  <si>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</si>
  <si>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</si>
  <si>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</si>
  <si>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</si>
  <si>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</si>
  <si>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</si>
  <si>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</si>
  <si>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</si>
  <si>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</si>
  <si>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</si>
  <si>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</si>
  <si>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</si>
  <si>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</si>
  <si>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</si>
  <si>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</si>
  <si>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</si>
  <si>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</si>
  <si>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</si>
  <si>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</si>
  <si>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</si>
  <si>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</si>
  <si>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</si>
  <si>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</si>
  <si>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</si>
  <si>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</si>
  <si>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</si>
  <si>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</si>
  <si>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</si>
  <si>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</si>
  <si>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</si>
  <si>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</si>
  <si>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</si>
  <si>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</si>
  <si>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</si>
  <si>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</si>
  <si>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</si>
  <si>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</si>
  <si>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</si>
  <si>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</si>
  <si>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</si>
  <si>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</si>
  <si>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</si>
  <si>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</si>
  <si>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</si>
  <si>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</si>
  <si>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</si>
  <si>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</si>
  <si>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</si>
  <si>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</si>
  <si>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</si>
  <si>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</si>
  <si>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</si>
  <si>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</si>
  <si>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</si>
  <si>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</si>
  <si>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</si>
  <si>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</si>
  <si>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</si>
  <si>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</si>
  <si>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</si>
  <si>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</si>
  <si>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</si>
  <si>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</si>
  <si>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</si>
  <si>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</si>
  <si>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</si>
  <si>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</si>
  <si>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</si>
  <si>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</si>
  <si>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</si>
  <si>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</si>
  <si>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</si>
  <si>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</si>
  <si>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</si>
  <si>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</si>
  <si>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</si>
  <si>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</si>
  <si>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</si>
  <si>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</si>
  <si>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</si>
  <si>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</si>
  <si>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</si>
  <si>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</si>
  <si>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</si>
  <si>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</si>
  <si>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</si>
  <si>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</si>
  <si>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</si>
  <si>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</si>
  <si>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</si>
  <si>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</si>
  <si>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</si>
  <si>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</si>
  <si>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</si>
  <si>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</si>
  <si>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</si>
  <si>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</si>
  <si>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</si>
  <si>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</si>
  <si>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</si>
  <si>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</si>
  <si>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</si>
  <si>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</si>
  <si>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</si>
  <si>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</si>
  <si>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</si>
  <si>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</si>
  <si>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</si>
  <si>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</si>
  <si>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</si>
  <si>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</si>
  <si>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</si>
  <si>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</si>
  <si>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</si>
  <si>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</si>
  <si>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</si>
  <si>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</si>
  <si>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</si>
  <si>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</si>
  <si>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</si>
  <si>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</si>
  <si>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</si>
  <si>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</si>
  <si>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</si>
  <si>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</si>
  <si>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</si>
  <si>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</si>
  <si>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</si>
  <si>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</si>
  <si>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</si>
  <si>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</si>
  <si>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</si>
  <si>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</si>
  <si>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</si>
  <si>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</si>
  <si>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</si>
  <si>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</si>
  <si>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</si>
  <si>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</si>
  <si>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</si>
  <si>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</si>
  <si>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</si>
  <si>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</si>
  <si>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</si>
  <si>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</si>
  <si>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</si>
  <si>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</si>
  <si>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</si>
  <si>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</si>
  <si>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</si>
  <si>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</si>
  <si>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</si>
  <si>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</si>
  <si>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</si>
  <si>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</si>
  <si>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</si>
  <si>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</si>
  <si>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</si>
  <si>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</si>
  <si>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</si>
  <si>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</si>
  <si>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</si>
  <si>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</si>
  <si>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</si>
  <si>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</si>
  <si>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</si>
  <si>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</si>
  <si>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</si>
  <si>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</si>
  <si>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</si>
  <si>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</si>
  <si>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</si>
  <si>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</si>
  <si>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</si>
  <si>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</si>
  <si>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</si>
  <si>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</si>
  <si>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</si>
  <si>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</si>
  <si>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</si>
  <si>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</si>
  <si>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</si>
  <si>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</si>
  <si>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</si>
  <si>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</si>
  <si>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</si>
  <si>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</si>
  <si>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</si>
  <si>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</si>
  <si>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</si>
  <si>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</si>
  <si>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</si>
  <si>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</si>
  <si>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</si>
  <si>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</si>
  <si>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</si>
  <si>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</si>
  <si>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</si>
  <si>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</si>
  <si>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</si>
  <si>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</si>
  <si>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</si>
  <si>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</si>
  <si>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</si>
  <si>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</si>
  <si>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</si>
  <si>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</si>
  <si>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</si>
  <si>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</si>
  <si>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</si>
  <si>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</si>
  <si>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</si>
  <si>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</si>
  <si>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</si>
  <si>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</si>
  <si>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</si>
  <si>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</si>
  <si>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</si>
  <si>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</si>
  <si>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</si>
  <si>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</si>
  <si>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</si>
  <si>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</si>
  <si>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</si>
  <si>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</si>
  <si>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</si>
  <si>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</si>
  <si>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</si>
  <si>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</si>
  <si>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</si>
  <si>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</si>
  <si>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</si>
  <si>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</si>
  <si>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</si>
  <si>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</si>
  <si>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</si>
  <si>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</si>
  <si>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</si>
  <si>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</si>
  <si>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</si>
  <si>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</si>
  <si>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</si>
  <si>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</si>
  <si>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</si>
  <si>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</si>
  <si>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</si>
  <si>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</si>
  <si>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</si>
  <si>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</si>
  <si>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</si>
  <si>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</si>
  <si>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</si>
  <si>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</si>
  <si>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</si>
  <si>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</si>
  <si>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</si>
  <si>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</si>
  <si>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</si>
  <si>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</si>
  <si>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</si>
  <si>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</si>
  <si>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</si>
  <si>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</si>
  <si>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</si>
  <si>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</si>
  <si>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</si>
  <si>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</si>
  <si>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</si>
  <si>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</si>
  <si>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</si>
  <si>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</si>
  <si>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</si>
  <si>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</si>
  <si>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</si>
  <si>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</si>
  <si>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</si>
  <si>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</si>
  <si>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</si>
  <si>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</si>
  <si>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</si>
  <si>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</si>
  <si>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</si>
  <si>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</si>
  <si>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</si>
  <si>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</si>
  <si>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</si>
  <si>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</si>
  <si>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</si>
  <si>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</si>
  <si>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</si>
  <si>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</si>
  <si>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</si>
  <si>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</si>
  <si>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</si>
  <si>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</si>
  <si>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</si>
  <si>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</si>
  <si>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</si>
  <si>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</si>
  <si>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</si>
  <si>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</si>
  <si>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</si>
  <si>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</si>
  <si>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</si>
  <si>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</si>
  <si>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</si>
  <si>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</si>
  <si>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</si>
  <si>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</si>
  <si>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</si>
  <si>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</si>
  <si>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</si>
  <si>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</si>
  <si>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</si>
  <si>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</si>
  <si>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</si>
  <si>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</si>
  <si>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</si>
  <si>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</si>
  <si>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</si>
  <si>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</si>
  <si>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</si>
  <si>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</si>
  <si>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</si>
  <si>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</si>
  <si>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</si>
  <si>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</si>
  <si>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</si>
  <si>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</si>
  <si>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</si>
  <si>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</si>
  <si>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</si>
  <si>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</si>
  <si>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</si>
  <si>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</si>
  <si>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</si>
  <si>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</si>
  <si>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</si>
  <si>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</si>
  <si>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</si>
  <si>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</si>
  <si>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</si>
  <si>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</si>
  <si>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</si>
  <si>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</si>
  <si>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</si>
  <si>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</si>
  <si>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</si>
  <si>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</si>
  <si>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</si>
  <si>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</si>
  <si>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</si>
  <si>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</si>
  <si>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</si>
  <si>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</si>
  <si>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</si>
  <si>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</si>
  <si>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</si>
  <si>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</si>
  <si>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</si>
  <si>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</si>
  <si>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</si>
  <si>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</si>
  <si>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</si>
  <si>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</si>
  <si>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</si>
  <si>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</si>
  <si>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</si>
  <si>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</si>
  <si>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</si>
  <si>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</si>
  <si>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</si>
  <si>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</si>
  <si>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</si>
  <si>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</si>
  <si>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</si>
  <si>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</si>
  <si>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</si>
  <si>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</si>
  <si>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</si>
  <si>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</si>
  <si>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</si>
  <si>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</si>
  <si>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</si>
  <si>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</si>
  <si>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</si>
  <si>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</si>
  <si>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</si>
  <si>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</si>
  <si>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</si>
  <si>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</si>
  <si>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</si>
  <si>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</si>
  <si>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</si>
  <si>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</si>
  <si>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</si>
  <si>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</si>
  <si>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</si>
  <si>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</si>
  <si>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</si>
  <si>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</si>
  <si>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</si>
  <si>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</si>
  <si>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</si>
  <si>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</si>
  <si>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</si>
  <si>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</si>
  <si>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</si>
  <si>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</si>
  <si>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</si>
  <si>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</si>
  <si>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</si>
  <si>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</si>
  <si>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</si>
  <si>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</si>
  <si>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</si>
  <si>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</si>
  <si>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</si>
  <si>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</si>
  <si>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</si>
  <si>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</si>
  <si>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</si>
  <si>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</si>
  <si>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</si>
  <si>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</si>
  <si>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</si>
  <si>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</si>
  <si>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</si>
  <si>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</si>
  <si>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</si>
  <si>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</si>
  <si>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</si>
  <si>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</si>
  <si>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</si>
  <si>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</si>
  <si>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</si>
  <si>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</si>
  <si>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</si>
  <si>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</si>
  <si>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</si>
  <si>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</si>
  <si>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</si>
  <si>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</si>
  <si>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</si>
  <si>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</si>
  <si>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</si>
  <si>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</si>
  <si>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</si>
  <si>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</si>
  <si>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</si>
  <si>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</si>
  <si>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</si>
  <si>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</si>
  <si>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</si>
  <si>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</si>
  <si>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</si>
  <si>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</si>
  <si>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</si>
  <si>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</si>
  <si>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</si>
  <si>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</si>
  <si>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</si>
  <si>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</si>
  <si>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</si>
  <si>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</si>
  <si>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</si>
  <si>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</si>
  <si>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</si>
  <si>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</si>
  <si>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</si>
  <si>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</si>
  <si>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</si>
  <si>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</si>
  <si>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</si>
  <si>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</si>
  <si>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</si>
  <si>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</si>
  <si>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</si>
  <si>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</si>
  <si>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</si>
  <si>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</si>
  <si>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</si>
  <si>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</si>
  <si>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</si>
  <si>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</si>
  <si>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</si>
  <si>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</si>
  <si>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</si>
  <si>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</si>
  <si>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</si>
  <si>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</si>
  <si>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</si>
  <si>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</si>
  <si>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</si>
  <si>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</si>
  <si>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</si>
  <si>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</si>
  <si>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</si>
  <si>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</si>
  <si>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</si>
  <si>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</si>
  <si>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</si>
  <si>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</si>
  <si>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</si>
  <si>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</si>
  <si>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</si>
  <si>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</si>
  <si>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</si>
  <si>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</si>
  <si>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</si>
  <si>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</si>
  <si>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</si>
  <si>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</si>
  <si>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</si>
  <si>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</si>
  <si>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</si>
  <si>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</si>
  <si>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</si>
  <si>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</si>
  <si>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</si>
  <si>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</si>
  <si>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</si>
  <si>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</si>
  <si>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</si>
  <si>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</si>
  <si>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</si>
  <si>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</si>
  <si>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</si>
  <si>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</si>
  <si>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</si>
  <si>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</si>
  <si>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</si>
  <si>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</si>
  <si>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</si>
  <si>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</si>
  <si>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</si>
  <si>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</si>
  <si>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</si>
  <si>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</si>
  <si>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</si>
  <si>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</si>
  <si>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</si>
  <si>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</si>
  <si>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</si>
  <si>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</si>
  <si>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</si>
  <si>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</si>
  <si>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</si>
  <si>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</si>
  <si>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</si>
  <si>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</si>
  <si>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</si>
  <si>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</si>
  <si>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</si>
  <si>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</si>
  <si>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</si>
  <si>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</si>
  <si>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</si>
  <si>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</si>
  <si>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</si>
  <si>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</si>
  <si>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</si>
  <si>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</si>
  <si>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</si>
  <si>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</si>
  <si>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</si>
  <si>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</si>
  <si>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</si>
  <si>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</si>
  <si>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</si>
  <si>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</si>
  <si>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</si>
  <si>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</si>
  <si>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</si>
  <si>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</si>
  <si>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</si>
  <si>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</si>
  <si>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</si>
  <si>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</si>
  <si>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</si>
  <si>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</si>
  <si>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</si>
  <si>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</si>
  <si>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</si>
  <si>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</si>
  <si>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</si>
  <si>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</si>
  <si>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</si>
  <si>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</si>
  <si>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</si>
  <si>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</si>
  <si>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</si>
  <si>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</si>
  <si>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</si>
  <si>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</si>
  <si>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</si>
  <si>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</si>
  <si>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</si>
  <si>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</si>
  <si>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</si>
  <si>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</si>
  <si>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</si>
  <si>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</si>
  <si>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</si>
  <si>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</si>
  <si>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</si>
  <si>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</si>
  <si>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</si>
  <si>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</si>
  <si>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</si>
  <si>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</si>
  <si>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</si>
  <si>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</si>
  <si>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</si>
  <si>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</si>
  <si>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</si>
  <si>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</si>
  <si>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</si>
  <si>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</si>
  <si>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</si>
  <si>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</si>
  <si>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</si>
  <si>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</si>
  <si>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</si>
  <si>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</si>
  <si>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</si>
  <si>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</si>
  <si>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</si>
  <si>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</si>
  <si>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</si>
  <si>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</si>
  <si>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</si>
  <si>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</si>
  <si>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</si>
  <si>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</si>
  <si>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</si>
  <si>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</si>
  <si>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</si>
  <si>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</si>
  <si>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</si>
  <si>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</si>
  <si>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</si>
  <si>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</si>
  <si>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</si>
  <si>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</si>
  <si>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</si>
  <si>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</si>
  <si>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</si>
  <si>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</si>
  <si>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</si>
  <si>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</si>
  <si>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</si>
  <si>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</si>
  <si>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</si>
  <si>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</si>
  <si>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</si>
  <si>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</si>
  <si>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</si>
  <si>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</si>
  <si>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</si>
  <si>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</si>
  <si>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</si>
  <si>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</si>
  <si>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</si>
  <si>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</si>
  <si>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</si>
  <si>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</si>
  <si>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</si>
  <si>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</si>
  <si>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</si>
  <si>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</si>
  <si>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</si>
  <si>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</si>
  <si>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</si>
  <si>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</si>
  <si>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</si>
  <si>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</si>
  <si>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</si>
  <si>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</si>
  <si>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</si>
  <si>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</si>
  <si>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</si>
  <si>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</si>
  <si>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</si>
  <si>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</si>
  <si>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</si>
  <si>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</si>
  <si>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</si>
  <si>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</si>
  <si>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</si>
  <si>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</si>
  <si>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</si>
  <si>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</si>
  <si>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</si>
  <si>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</si>
  <si>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</si>
  <si>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</si>
  <si>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</si>
  <si>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</si>
  <si>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</si>
  <si>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</si>
  <si>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</si>
  <si>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</si>
  <si>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</si>
  <si>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</si>
  <si>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</si>
  <si>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</si>
  <si>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</si>
  <si>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</si>
  <si>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</si>
  <si>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</si>
  <si>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</si>
  <si>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</si>
  <si>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</si>
  <si>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</si>
  <si>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</si>
  <si>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</si>
  <si>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</si>
  <si>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</si>
  <si>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</si>
  <si>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</si>
  <si>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</si>
  <si>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</si>
  <si>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</si>
  <si>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</si>
  <si>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</si>
  <si>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</si>
  <si>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</si>
  <si>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</si>
  <si>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</si>
  <si>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</si>
  <si>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</si>
  <si>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</si>
  <si>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</si>
  <si>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</si>
  <si>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</si>
  <si>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</si>
  <si>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</si>
  <si>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</si>
  <si>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</si>
  <si>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</si>
  <si>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</si>
  <si>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</si>
  <si>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</si>
  <si>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</si>
  <si>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</si>
  <si>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</si>
  <si>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</si>
  <si>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</si>
  <si>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</si>
  <si>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</si>
  <si>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</si>
  <si>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</si>
  <si>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</si>
  <si>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</si>
  <si>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</si>
  <si>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</si>
  <si>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</si>
  <si>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</si>
  <si>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</si>
  <si>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</si>
  <si>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</si>
  <si>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</si>
  <si>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</si>
  <si>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</si>
  <si>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</si>
  <si>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</si>
  <si>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</si>
  <si>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</si>
  <si>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</si>
  <si>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</si>
  <si>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</si>
  <si>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</si>
  <si>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</si>
  <si>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</si>
  <si>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</si>
  <si>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</si>
  <si>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</si>
  <si>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</si>
  <si>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</si>
  <si>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</si>
  <si>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</si>
  <si>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</si>
  <si>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</si>
  <si>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</si>
  <si>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</si>
  <si>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</si>
  <si>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</si>
  <si>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</si>
  <si>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</si>
  <si>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</si>
  <si>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</si>
  <si>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</si>
  <si>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</si>
  <si>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</si>
  <si>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</si>
  <si>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</si>
  <si>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</si>
  <si>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</si>
  <si>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</si>
  <si>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</si>
  <si>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</si>
  <si>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</si>
  <si>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</si>
  <si>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</si>
  <si>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</si>
  <si>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</si>
  <si>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</si>
  <si>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</si>
  <si>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</si>
  <si>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</si>
  <si>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</si>
  <si>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</si>
  <si>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</si>
  <si>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</si>
  <si>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</si>
  <si>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</si>
  <si>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</si>
  <si>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</si>
  <si>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</si>
  <si>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</si>
  <si>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</si>
  <si>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</si>
  <si>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</si>
  <si>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</si>
  <si>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</si>
  <si>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</si>
  <si>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</si>
  <si>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</si>
  <si>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</si>
  <si>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</si>
  <si>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</si>
  <si>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</si>
  <si>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</si>
  <si>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</si>
  <si>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</si>
  <si>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</si>
  <si>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</si>
  <si>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</si>
  <si>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</si>
  <si>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</si>
  <si>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</si>
  <si>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</si>
  <si>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</si>
  <si>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</si>
  <si>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</si>
  <si>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</si>
  <si>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</si>
  <si>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</si>
  <si>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</si>
  <si>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</si>
  <si>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</si>
  <si>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</si>
  <si>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</si>
  <si>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</si>
  <si>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</si>
  <si>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</si>
  <si>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</si>
  <si>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</si>
  <si>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</si>
  <si>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</si>
  <si>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</si>
  <si>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</si>
  <si>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</si>
  <si>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</si>
  <si>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</si>
  <si>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</si>
  <si>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</si>
  <si>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</si>
  <si>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</si>
  <si>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</si>
  <si>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</si>
  <si>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</si>
  <si>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</si>
  <si>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</si>
  <si>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</si>
  <si>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</si>
  <si>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</si>
  <si>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</si>
  <si>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</si>
  <si>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</si>
  <si>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</si>
  <si>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</si>
  <si>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</si>
  <si>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</si>
  <si>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</si>
  <si>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</si>
  <si>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</si>
  <si>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</si>
  <si>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</si>
  <si>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</si>
  <si>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</si>
  <si>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</si>
  <si>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</si>
  <si>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</si>
  <si>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</si>
  <si>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</si>
  <si>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</si>
  <si>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</si>
  <si>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</si>
  <si>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</si>
  <si>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</si>
  <si>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</si>
  <si>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</si>
  <si>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</si>
  <si>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</si>
  <si>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</si>
  <si>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</si>
  <si>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</si>
  <si>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</si>
  <si>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</si>
  <si>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</si>
  <si>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</si>
  <si>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</si>
  <si>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</si>
  <si>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</si>
  <si>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</si>
  <si>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</si>
  <si>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</si>
  <si>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</si>
  <si>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</si>
  <si>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</si>
  <si>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</si>
  <si>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</si>
  <si>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</si>
  <si>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</si>
  <si>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</si>
  <si>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</si>
  <si>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</si>
  <si>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</si>
  <si>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</si>
  <si>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</si>
  <si>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</si>
  <si>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</si>
  <si>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</si>
  <si>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</si>
  <si>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</si>
  <si>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</si>
  <si>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</si>
  <si>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</si>
  <si>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</si>
  <si>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</si>
  <si>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</si>
  <si>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</si>
  <si>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</si>
  <si>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</si>
  <si>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</si>
  <si>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</si>
  <si>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</si>
  <si>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</si>
  <si>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</si>
  <si>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</si>
  <si>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</si>
  <si>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</si>
  <si>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</si>
  <si>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</si>
  <si>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</si>
  <si>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</si>
  <si>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</si>
  <si>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</si>
  <si>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</si>
  <si>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</si>
  <si>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</si>
  <si>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</si>
  <si>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</si>
  <si>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</si>
  <si>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</si>
  <si>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</si>
  <si>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</si>
  <si>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</si>
  <si>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</si>
  <si>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</si>
  <si>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</si>
  <si>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</si>
  <si>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</si>
  <si>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</si>
  <si>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</si>
  <si>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</si>
  <si>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</si>
  <si>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</si>
  <si>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</si>
  <si>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</si>
  <si>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</si>
  <si>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</si>
  <si>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</si>
  <si>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</si>
  <si>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</si>
  <si>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</si>
  <si>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</si>
  <si>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</si>
  <si>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</si>
  <si>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</si>
  <si>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</si>
  <si>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</si>
  <si>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</si>
  <si>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</si>
  <si>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</si>
  <si>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</si>
  <si>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</si>
  <si>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</si>
  <si>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</si>
  <si>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</si>
  <si>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</si>
  <si>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</si>
  <si>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</si>
  <si>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</si>
  <si>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</si>
  <si>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</si>
  <si>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</si>
  <si>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</si>
  <si>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</si>
  <si>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</si>
  <si>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</si>
  <si>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</si>
  <si>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</si>
  <si>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</si>
  <si>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</si>
  <si>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</si>
  <si>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</si>
  <si>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</si>
  <si>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</si>
  <si>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</si>
  <si>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</si>
  <si>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</si>
  <si>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</si>
  <si>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</si>
  <si>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</si>
  <si>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</si>
  <si>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</si>
  <si>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</si>
  <si>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</si>
  <si>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</si>
  <si>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</si>
  <si>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</si>
  <si>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</si>
  <si>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</si>
  <si>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</si>
  <si>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</si>
  <si>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</si>
  <si>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</si>
  <si>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</si>
  <si>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</si>
  <si>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</si>
  <si>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</si>
  <si>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</si>
  <si>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</si>
  <si>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</si>
  <si>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</si>
  <si>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</si>
  <si>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</si>
  <si>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</si>
  <si>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</si>
  <si>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</si>
  <si>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</si>
  <si>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</si>
  <si>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</si>
  <si>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</si>
  <si>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</si>
  <si>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</si>
  <si>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</si>
  <si>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</si>
  <si>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</si>
  <si>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</si>
  <si>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</si>
  <si>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</si>
  <si>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</si>
  <si>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</si>
  <si>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</si>
  <si>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</si>
  <si>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</si>
  <si>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</si>
  <si>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</si>
  <si>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</si>
  <si>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</si>
  <si>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</si>
  <si>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</si>
  <si>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</si>
  <si>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</si>
  <si>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</si>
  <si>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</si>
  <si>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</si>
  <si>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</si>
  <si>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</si>
  <si>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</si>
  <si>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</si>
  <si>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</si>
  <si>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</si>
  <si>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</si>
  <si>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</si>
  <si>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</si>
  <si>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</si>
  <si>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</si>
  <si>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</si>
  <si>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</si>
  <si>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</si>
  <si>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</si>
  <si>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</si>
  <si>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</si>
  <si>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</si>
  <si>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</si>
  <si>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</si>
  <si>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</si>
  <si>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</si>
  <si>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</si>
  <si>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</si>
  <si>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</si>
  <si>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</si>
  <si>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</si>
  <si>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</si>
  <si>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</si>
  <si>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</si>
  <si>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</si>
  <si>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</si>
  <si>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</si>
  <si>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</si>
  <si>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</si>
  <si>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</si>
  <si>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</si>
  <si>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</si>
  <si>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</si>
  <si>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</si>
  <si>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</si>
  <si>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</si>
  <si>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</si>
  <si>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</si>
  <si>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</si>
  <si>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</si>
  <si>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</si>
  <si>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</si>
  <si>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</si>
  <si>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</si>
  <si>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</si>
  <si>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</si>
  <si>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</si>
  <si>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</si>
  <si>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</si>
  <si>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</si>
  <si>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</si>
  <si>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</si>
  <si>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</si>
  <si>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</si>
  <si>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</si>
  <si>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</si>
  <si>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</si>
  <si>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</si>
  <si>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</si>
  <si>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</si>
  <si>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</si>
  <si>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</si>
  <si>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</si>
  <si>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</si>
  <si>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</si>
  <si>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</si>
  <si>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</si>
  <si>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</si>
  <si>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</si>
  <si>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</si>
  <si>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</si>
  <si>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</si>
  <si>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</si>
  <si>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</si>
  <si>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</si>
  <si>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</si>
  <si>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</si>
  <si>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</si>
  <si>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</si>
  <si>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</si>
  <si>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</si>
  <si>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</si>
  <si>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</si>
  <si>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</si>
  <si>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</si>
  <si>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</si>
  <si>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</si>
  <si>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</si>
  <si>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</si>
  <si>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</si>
  <si>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</si>
  <si>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</si>
  <si>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</si>
  <si>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</si>
  <si>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</si>
  <si>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</si>
  <si>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</si>
  <si>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</si>
  <si>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</si>
  <si>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</si>
  <si>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</si>
  <si>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</si>
  <si>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</si>
  <si>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</si>
  <si>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</si>
  <si>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</si>
  <si>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</si>
  <si>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</si>
  <si>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</si>
  <si>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</si>
  <si>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</si>
  <si>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</si>
  <si>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</si>
  <si>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</si>
  <si>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</si>
  <si>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</si>
  <si>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</si>
  <si>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</si>
  <si>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</si>
  <si>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</si>
  <si>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</si>
  <si>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</si>
  <si>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</si>
  <si>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</si>
  <si>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</si>
  <si>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</si>
  <si>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</si>
  <si>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</si>
  <si>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</si>
  <si>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</si>
  <si>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</si>
  <si>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</si>
  <si>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</si>
  <si>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</si>
  <si>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</si>
  <si>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</si>
  <si>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</si>
  <si>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</si>
  <si>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</si>
  <si>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</si>
  <si>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</si>
  <si>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</si>
  <si>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</si>
  <si>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</si>
  <si>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</si>
  <si>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</si>
  <si>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</si>
  <si>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</si>
  <si>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</si>
  <si>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</si>
  <si>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</si>
  <si>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</si>
  <si>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</si>
  <si>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</si>
  <si>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</si>
  <si>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</si>
  <si>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</si>
  <si>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</si>
  <si>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</si>
  <si>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</si>
  <si>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</si>
  <si>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</si>
  <si>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</si>
  <si>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</si>
  <si>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</si>
  <si>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</si>
  <si>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</si>
  <si>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</si>
  <si>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</si>
  <si>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</si>
  <si>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</si>
  <si>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</si>
  <si>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</si>
  <si>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</si>
  <si>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</si>
  <si>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</si>
  <si>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</si>
  <si>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</si>
  <si>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</si>
  <si>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</si>
  <si>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</si>
  <si>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</si>
  <si>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</si>
  <si>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</si>
  <si>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</si>
  <si>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</si>
  <si>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</si>
  <si>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</si>
  <si>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</si>
  <si>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</si>
  <si>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</si>
  <si>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</si>
  <si>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</si>
  <si>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</si>
  <si>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</si>
  <si>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</si>
  <si>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</si>
  <si>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</si>
  <si>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</si>
  <si>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</si>
  <si>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</si>
  <si>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</si>
  <si>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</si>
  <si>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</si>
  <si>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</si>
  <si>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</si>
  <si>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</si>
  <si>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</si>
  <si>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</si>
  <si>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</si>
  <si>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</si>
  <si>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</si>
  <si>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</si>
  <si>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</si>
  <si>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</si>
  <si>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</si>
  <si>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</si>
  <si>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</si>
  <si>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</si>
  <si>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</si>
  <si>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</si>
  <si>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</si>
  <si>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</si>
  <si>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</si>
  <si>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</si>
  <si>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</si>
  <si>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</si>
  <si>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</si>
  <si>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</si>
  <si>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</si>
  <si>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</si>
  <si>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</si>
  <si>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</si>
  <si>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</si>
  <si>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</si>
  <si>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</si>
  <si>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</si>
  <si>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</si>
  <si>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</si>
  <si>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</si>
  <si>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</si>
  <si>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</si>
  <si>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</si>
  <si>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</si>
  <si>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</si>
  <si>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</si>
  <si>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</si>
  <si>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</si>
  <si>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</si>
  <si>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</si>
  <si>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</si>
  <si>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</si>
  <si>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</si>
  <si>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</si>
  <si>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</si>
  <si>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</si>
  <si>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</si>
  <si>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</si>
  <si>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</si>
  <si>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</si>
  <si>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</si>
  <si>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</si>
  <si>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</si>
  <si>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</si>
  <si>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</si>
  <si>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</si>
  <si>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</si>
  <si>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</si>
  <si>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</si>
  <si>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</si>
  <si>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</si>
  <si>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</si>
  <si>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</si>
  <si>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</si>
  <si>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</si>
  <si>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</si>
  <si>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</si>
  <si>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</si>
  <si>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</si>
  <si>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</si>
  <si>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</si>
  <si>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</si>
  <si>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</si>
  <si>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</si>
  <si>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</si>
  <si>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</si>
  <si>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</si>
  <si>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</si>
  <si>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</si>
  <si>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</si>
  <si>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</si>
  <si>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</si>
  <si>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</si>
  <si>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</si>
  <si>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</si>
  <si>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</si>
  <si>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</si>
  <si>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</si>
  <si>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</si>
  <si>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</si>
  <si>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</si>
  <si>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</si>
  <si>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</si>
  <si>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</si>
  <si>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</si>
  <si>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</si>
  <si>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</si>
  <si>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</si>
  <si>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</si>
  <si>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</si>
  <si>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</si>
  <si>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</si>
  <si>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</si>
  <si>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</si>
  <si>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</si>
  <si>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</si>
  <si>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</si>
  <si>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</si>
  <si>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</si>
  <si>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</si>
  <si>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</si>
  <si>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</si>
  <si>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</si>
  <si>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</si>
  <si>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</si>
  <si>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</si>
  <si>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</si>
  <si>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</si>
  <si>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</si>
  <si>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</si>
  <si>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</si>
  <si>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</si>
  <si>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</si>
  <si>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</si>
  <si>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</si>
  <si>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</si>
  <si>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</si>
  <si>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</si>
  <si>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</si>
  <si>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</si>
  <si>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</si>
  <si>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</si>
  <si>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</si>
  <si>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</si>
  <si>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</si>
  <si>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</si>
  <si>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</si>
  <si>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</si>
  <si>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</si>
  <si>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</si>
  <si>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</si>
  <si>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</si>
  <si>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</si>
  <si>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</si>
  <si>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</si>
  <si>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</si>
  <si>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</si>
  <si>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</si>
  <si>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</si>
  <si>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</si>
  <si>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</si>
  <si>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</si>
  <si>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</si>
  <si>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</si>
  <si>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</si>
  <si>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</si>
  <si>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</si>
  <si>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</si>
  <si>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</si>
  <si>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</si>
  <si>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</si>
  <si>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</si>
  <si>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</si>
  <si>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</si>
  <si>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</si>
  <si>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</si>
  <si>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</si>
  <si>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</si>
  <si>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</si>
  <si>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</si>
  <si>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</si>
  <si>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</si>
  <si>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</si>
  <si>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</si>
  <si>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</si>
  <si>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</si>
  <si>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</si>
  <si>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</si>
  <si>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</si>
  <si>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</si>
  <si>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</si>
  <si>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</si>
  <si>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</si>
  <si>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</si>
  <si>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</si>
  <si>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</si>
  <si>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</si>
  <si>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</si>
  <si>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</si>
  <si>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</si>
  <si>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</si>
  <si>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</si>
  <si>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</si>
  <si>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</si>
  <si>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</si>
  <si>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</si>
  <si>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</si>
  <si>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</si>
  <si>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</si>
  <si>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</si>
  <si>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</si>
  <si>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</si>
  <si>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</si>
  <si>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</si>
  <si>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</si>
  <si>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</si>
  <si>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</si>
  <si>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</si>
  <si>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</si>
  <si>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</si>
  <si>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</si>
  <si>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</si>
  <si>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</si>
  <si>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</si>
  <si>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</si>
  <si>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</si>
  <si>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</si>
  <si>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</si>
  <si>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</si>
  <si>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</si>
  <si>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</si>
  <si>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</si>
  <si>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</si>
  <si>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</si>
  <si>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</si>
  <si>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</si>
  <si>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</si>
  <si>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</si>
  <si>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</si>
  <si>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</si>
  <si>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</si>
  <si>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</si>
  <si>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</si>
  <si>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</si>
  <si>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</si>
  <si>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</si>
  <si>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</si>
  <si>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</si>
  <si>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</si>
  <si>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</si>
  <si>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</si>
  <si>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</si>
  <si>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</si>
  <si>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</si>
  <si>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</si>
  <si>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</si>
  <si>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</si>
  <si>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</si>
  <si>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</si>
  <si>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</si>
  <si>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</si>
  <si>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</si>
  <si>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</si>
  <si>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</si>
  <si>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</si>
  <si>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</si>
  <si>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</si>
  <si>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</si>
  <si>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</si>
  <si>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</si>
  <si>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</si>
  <si>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</si>
  <si>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</si>
  <si>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</si>
  <si>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</si>
  <si>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</si>
  <si>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</si>
  <si>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</si>
  <si>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</si>
  <si>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</si>
  <si>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</si>
  <si>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</si>
  <si>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</si>
  <si>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</si>
  <si>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</si>
  <si>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</si>
  <si>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</si>
  <si>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</si>
  <si>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</si>
  <si>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</si>
  <si>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</si>
  <si>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</si>
  <si>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</si>
  <si>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</si>
  <si>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</si>
  <si>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</si>
  <si>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</si>
  <si>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</si>
  <si>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</si>
  <si>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</si>
  <si>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</si>
  <si>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</si>
  <si>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</si>
  <si>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</si>
  <si>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</si>
  <si>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</si>
  <si>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</si>
  <si>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</si>
  <si>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</si>
  <si>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</si>
  <si>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</si>
  <si>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</si>
  <si>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</si>
  <si>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</si>
  <si>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</si>
  <si>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</si>
  <si>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</si>
  <si>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</si>
  <si>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</si>
  <si>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</si>
  <si>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</si>
  <si>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</si>
  <si>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</si>
  <si>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</si>
  <si>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</si>
  <si>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</si>
  <si>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</si>
  <si>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</si>
  <si>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</si>
  <si>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</si>
  <si>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</si>
  <si>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</si>
  <si>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</si>
  <si>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</si>
  <si>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</si>
  <si>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</si>
  <si>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</si>
  <si>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</si>
  <si>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</si>
  <si>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</si>
  <si>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</si>
  <si>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</si>
  <si>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</si>
  <si>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</si>
  <si>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</si>
  <si>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</si>
  <si>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</si>
  <si>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</si>
  <si>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</si>
  <si>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</si>
  <si>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</si>
  <si>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</si>
  <si>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</si>
  <si>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</si>
  <si>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</si>
  <si>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</si>
  <si>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</si>
  <si>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</si>
  <si>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</si>
  <si>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</si>
  <si>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</si>
  <si>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</si>
  <si>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</si>
  <si>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</si>
  <si>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</si>
  <si>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</si>
  <si>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</si>
  <si>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</si>
  <si>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</si>
  <si>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</si>
  <si>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</si>
  <si>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</si>
  <si>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</si>
  <si>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</si>
  <si>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</si>
  <si>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</si>
  <si>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</si>
  <si>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</si>
  <si>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</si>
  <si>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</si>
  <si>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</si>
  <si>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</si>
  <si>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</si>
  <si>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</si>
  <si>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</si>
  <si>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</si>
  <si>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</si>
  <si>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</si>
  <si>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</si>
  <si>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</si>
  <si>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</si>
  <si>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</si>
  <si>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</si>
  <si>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</si>
  <si>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</si>
  <si>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</si>
  <si>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</si>
  <si>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</si>
  <si>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</si>
  <si>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</si>
  <si>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</si>
  <si>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</si>
  <si>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</si>
  <si>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</si>
  <si>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</si>
  <si>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</si>
  <si>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</si>
  <si>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</si>
  <si>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</si>
  <si>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</si>
  <si>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</si>
  <si>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</si>
  <si>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</si>
  <si>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</si>
  <si>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</si>
  <si>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</si>
  <si>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</si>
  <si>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</si>
  <si>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</si>
  <si>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</si>
  <si>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</si>
  <si>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</si>
  <si>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</si>
  <si>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</si>
  <si>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</si>
  <si>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</si>
  <si>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</si>
  <si>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</si>
  <si>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</si>
  <si>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</si>
  <si>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</si>
  <si>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</si>
  <si>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</si>
  <si>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</si>
  <si>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</si>
  <si>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</si>
  <si>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</si>
  <si>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</si>
  <si>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</si>
  <si>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</si>
  <si>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</si>
  <si>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</si>
  <si>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</si>
  <si>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</si>
  <si>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</si>
  <si>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</si>
  <si>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</si>
  <si>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</si>
  <si>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</si>
  <si>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</si>
  <si>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</si>
  <si>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</si>
  <si>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</si>
  <si>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</si>
  <si>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</si>
  <si>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</si>
  <si>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</si>
  <si>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</si>
  <si>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</si>
  <si>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</si>
  <si>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</si>
  <si>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</si>
  <si>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</si>
  <si>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</si>
  <si>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</si>
  <si>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</si>
  <si>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</si>
  <si>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</si>
  <si>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</si>
  <si>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</si>
  <si>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</si>
  <si>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</si>
  <si>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</si>
  <si>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</si>
  <si>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</si>
  <si>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</si>
  <si>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</si>
  <si>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</si>
  <si>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</si>
  <si>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</si>
  <si>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</si>
  <si>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</si>
  <si>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</si>
  <si>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</si>
  <si>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</si>
  <si>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</si>
  <si>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</si>
  <si>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</si>
  <si>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</si>
  <si>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</si>
  <si>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</si>
  <si>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</si>
  <si>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</si>
  <si>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</si>
  <si>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</si>
  <si>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</si>
  <si>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</si>
  <si>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</si>
  <si>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</si>
  <si>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</si>
  <si>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</si>
  <si>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</si>
  <si>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</si>
  <si>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</si>
  <si>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</si>
  <si>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</si>
  <si>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</si>
  <si>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</si>
  <si>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</si>
  <si>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</si>
  <si>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</si>
  <si>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</si>
  <si>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</si>
  <si>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</si>
  <si>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</si>
  <si>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</si>
  <si>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</si>
  <si>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</si>
  <si>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</si>
  <si>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</si>
  <si>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</si>
  <si>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</si>
  <si>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</si>
  <si>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</si>
  <si>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</si>
  <si>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</si>
  <si>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</si>
  <si>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</si>
  <si>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</si>
  <si>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</si>
  <si>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</si>
  <si>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</si>
  <si>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</si>
  <si>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</si>
  <si>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</si>
  <si>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</si>
  <si>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</si>
  <si>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</si>
  <si>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</si>
  <si>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</si>
  <si>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</si>
  <si>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</si>
  <si>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</si>
  <si>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</si>
  <si>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</si>
  <si>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</si>
  <si>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</si>
  <si>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</si>
  <si>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</si>
  <si>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</si>
  <si>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</si>
  <si>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</si>
  <si>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</si>
  <si>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</si>
  <si>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</si>
  <si>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</si>
  <si>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</si>
  <si>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</si>
  <si>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</si>
  <si>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</si>
  <si>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</si>
  <si>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</si>
  <si>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</si>
  <si>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</si>
  <si>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</si>
  <si>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</si>
  <si>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</si>
  <si>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</si>
  <si>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</si>
  <si>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</si>
  <si>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</si>
  <si>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</si>
  <si>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</si>
  <si>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</si>
  <si>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</si>
  <si>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</si>
  <si>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</si>
  <si>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</si>
  <si>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</si>
  <si>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</si>
  <si>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</si>
  <si>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</si>
  <si>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</si>
  <si>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</si>
  <si>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</si>
  <si>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</si>
  <si>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</si>
  <si>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</si>
  <si>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</si>
  <si>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</si>
  <si>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</si>
  <si>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</si>
  <si>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</si>
  <si>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</si>
  <si>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</si>
  <si>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</si>
  <si>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</si>
  <si>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</si>
  <si>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</si>
  <si>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</si>
  <si>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</si>
  <si>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</si>
  <si>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</si>
  <si>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</si>
  <si>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</si>
  <si>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</si>
  <si>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</si>
  <si>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</si>
  <si>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</si>
  <si>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</si>
  <si>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</si>
  <si>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</si>
  <si>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</si>
  <si>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</si>
  <si>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</si>
  <si>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</si>
  <si>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</si>
  <si>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</si>
  <si>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</si>
  <si>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</si>
  <si>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</si>
  <si>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</si>
  <si>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</si>
  <si>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</si>
  <si>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</si>
  <si>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</si>
  <si>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</si>
  <si>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</si>
  <si>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</si>
  <si>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</si>
  <si>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</si>
  <si>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</si>
  <si>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</si>
  <si>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</si>
  <si>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</si>
  <si>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</si>
  <si>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</si>
  <si>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</si>
  <si>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</si>
  <si>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</si>
  <si>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</si>
  <si>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</si>
  <si>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</si>
  <si>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</si>
  <si>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</si>
  <si>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</si>
  <si>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</si>
  <si>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</si>
  <si>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</si>
  <si>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</si>
  <si>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</si>
  <si>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</si>
  <si>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</si>
  <si>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</si>
  <si>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</si>
  <si>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</si>
  <si>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</si>
  <si>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</si>
  <si>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</si>
  <si>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</si>
  <si>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</si>
  <si>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</si>
  <si>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</si>
  <si>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</si>
  <si>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</si>
  <si>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</si>
  <si>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</si>
  <si>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</si>
  <si>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</si>
  <si>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</si>
  <si>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</si>
  <si>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</si>
  <si>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</si>
  <si>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</si>
  <si>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</si>
  <si>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</si>
  <si>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</si>
  <si>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</si>
  <si>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</si>
  <si>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</si>
  <si>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</si>
  <si>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</si>
  <si>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</si>
  <si>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</si>
  <si>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</si>
  <si>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</si>
  <si>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</si>
  <si>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</si>
  <si>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</si>
  <si>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</si>
  <si>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</si>
  <si>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</si>
  <si>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</si>
  <si>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</si>
  <si>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</si>
  <si>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</si>
  <si>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</si>
  <si>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</si>
  <si>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</si>
  <si>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</si>
  <si>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</si>
  <si>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</si>
  <si>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</si>
  <si>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</si>
  <si>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</si>
  <si>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</si>
  <si>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</si>
  <si>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</si>
  <si>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</si>
  <si>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</si>
  <si>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</si>
  <si>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</si>
  <si>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</si>
  <si>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</si>
  <si>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</si>
  <si>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</si>
  <si>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</si>
  <si>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</si>
  <si>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</si>
  <si>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</si>
  <si>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</si>
  <si>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</si>
  <si>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</si>
  <si>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</si>
  <si>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</si>
  <si>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</si>
  <si>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</si>
  <si>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</si>
  <si>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</si>
  <si>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</si>
  <si>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</si>
  <si>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</si>
  <si>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</si>
  <si>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</si>
  <si>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</si>
  <si>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</si>
  <si>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</si>
  <si>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</si>
  <si>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</si>
  <si>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</si>
  <si>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</si>
  <si>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</si>
  <si>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</si>
  <si>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</si>
  <si>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</si>
  <si>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</si>
  <si>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</si>
  <si>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</si>
  <si>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</si>
  <si>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</si>
  <si>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</si>
  <si>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</si>
  <si>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</si>
  <si>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</si>
  <si>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</si>
  <si>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</si>
  <si>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</si>
  <si>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</si>
  <si>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</si>
  <si>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</si>
  <si>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</si>
  <si>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</si>
  <si>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</si>
  <si>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</si>
  <si>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</si>
  <si>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</si>
  <si>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</si>
  <si>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</si>
  <si>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</si>
  <si>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</si>
  <si>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</si>
  <si>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</si>
  <si>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</si>
  <si>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</si>
  <si>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</si>
  <si>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</si>
  <si>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</si>
  <si>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</si>
  <si>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</si>
  <si>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</si>
  <si>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</si>
  <si>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</si>
  <si>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</si>
  <si>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</si>
  <si>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</si>
  <si>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</si>
  <si>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</si>
  <si>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</si>
  <si>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</si>
  <si>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</si>
  <si>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</si>
  <si>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</si>
  <si>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</si>
  <si>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</si>
  <si>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</si>
  <si>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</si>
  <si>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</si>
  <si>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</si>
  <si>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</si>
  <si>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</si>
  <si>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</si>
  <si>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</si>
  <si>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</si>
  <si>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</si>
  <si>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</si>
  <si>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</si>
  <si>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</si>
  <si>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</si>
  <si>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</si>
  <si>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</si>
  <si>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</si>
  <si>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</si>
  <si>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</si>
  <si>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</si>
  <si>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</si>
  <si>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</si>
  <si>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</si>
  <si>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</si>
  <si>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</si>
  <si>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</si>
  <si>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</si>
  <si>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</si>
  <si>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</si>
  <si>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</si>
  <si>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</si>
  <si>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</si>
  <si>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</si>
  <si>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</si>
  <si>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</si>
  <si>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</si>
  <si>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</si>
  <si>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</si>
  <si>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</si>
  <si>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</si>
  <si>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</si>
  <si>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</si>
  <si>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</si>
  <si>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</si>
  <si>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</si>
  <si>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</si>
  <si>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</si>
  <si>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</si>
  <si>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</si>
  <si>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</si>
  <si>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</si>
  <si>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</si>
  <si>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</si>
  <si>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</si>
  <si>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</si>
  <si>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</si>
  <si>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</si>
  <si>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</si>
  <si>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</si>
  <si>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</si>
  <si>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</si>
  <si>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</si>
  <si>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</si>
  <si>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</si>
  <si>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</si>
  <si>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</si>
  <si>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</si>
  <si>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</si>
  <si>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</si>
  <si>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</si>
  <si>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</si>
  <si>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</si>
  <si>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</si>
  <si>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</si>
  <si>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</si>
  <si>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</si>
  <si>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</si>
  <si>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</si>
  <si>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</si>
  <si>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</si>
  <si>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</si>
  <si>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</si>
  <si>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</si>
  <si>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</si>
  <si>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</si>
  <si>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</si>
  <si>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</si>
  <si>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</si>
  <si>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</si>
  <si>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</si>
  <si>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</si>
  <si>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</si>
  <si>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</si>
  <si>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</si>
  <si>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</si>
  <si>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</si>
  <si>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</si>
  <si>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</si>
  <si>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</si>
  <si>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</si>
  <si>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</si>
  <si>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</si>
  <si>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</si>
  <si>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</si>
  <si>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</si>
  <si>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</si>
  <si>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</si>
  <si>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</si>
  <si>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</si>
  <si>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</si>
  <si>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</si>
  <si>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</si>
  <si>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</si>
  <si>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</si>
  <si>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</si>
  <si>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</si>
  <si>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</si>
  <si>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</si>
  <si>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</si>
  <si>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</si>
  <si>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</si>
  <si>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</si>
  <si>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</si>
  <si>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</si>
  <si>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</si>
  <si>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</si>
  <si>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</si>
  <si>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</si>
  <si>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</si>
  <si>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</si>
  <si>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</si>
  <si>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</si>
  <si>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</si>
  <si>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</si>
  <si>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</si>
  <si>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</si>
  <si>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</si>
  <si>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</si>
  <si>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</si>
  <si>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</si>
  <si>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</si>
  <si>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</si>
  <si>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</si>
  <si>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</si>
  <si>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</si>
  <si>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</si>
  <si>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</si>
  <si>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</si>
  <si>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</si>
  <si>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</si>
  <si>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</si>
  <si>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</si>
  <si>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</si>
  <si>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</si>
  <si>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</si>
  <si>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</si>
  <si>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</si>
  <si>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</si>
  <si>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</si>
  <si>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</si>
  <si>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</si>
  <si>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</si>
  <si>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</si>
  <si>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</si>
  <si>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</si>
  <si>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</si>
  <si>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</si>
  <si>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</si>
  <si>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</si>
  <si>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</si>
  <si>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</si>
  <si>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</si>
  <si>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</si>
  <si>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</si>
  <si>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</si>
  <si>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</si>
  <si>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</si>
  <si>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</si>
  <si>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</si>
  <si>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</si>
  <si>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</si>
  <si>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</si>
  <si>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</si>
  <si>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</si>
  <si>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</si>
  <si>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</si>
  <si>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</si>
  <si>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</si>
  <si>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</si>
  <si>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</si>
  <si>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</si>
  <si>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</si>
  <si>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</si>
  <si>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</si>
  <si>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</si>
  <si>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</si>
  <si>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</si>
  <si>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</si>
  <si>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</si>
  <si>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</si>
  <si>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</si>
  <si>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</si>
  <si>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</si>
  <si>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</si>
  <si>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</si>
  <si>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</si>
  <si>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</si>
  <si>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</si>
  <si>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</si>
  <si>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</si>
  <si>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</si>
  <si>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</si>
  <si>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</si>
  <si>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</si>
  <si>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</si>
  <si>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</si>
  <si>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</si>
  <si>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</si>
  <si>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</si>
  <si>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</si>
  <si>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</si>
  <si>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</si>
  <si>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</si>
  <si>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</si>
  <si>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</si>
  <si>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</si>
  <si>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</si>
  <si>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</si>
  <si>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</si>
  <si>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</si>
  <si>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</si>
  <si>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</si>
  <si>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</si>
  <si>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</si>
  <si>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</si>
  <si>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</si>
  <si>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</si>
  <si>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</si>
  <si>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</si>
  <si>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</si>
  <si>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</si>
  <si>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</si>
  <si>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</si>
  <si>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</si>
  <si>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</si>
  <si>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</si>
  <si>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</si>
  <si>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</si>
  <si>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</si>
  <si>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</si>
  <si>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</si>
  <si>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</si>
  <si>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</si>
  <si>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</si>
  <si>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</si>
  <si>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</si>
  <si>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</si>
  <si>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</si>
  <si>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</si>
  <si>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</si>
  <si>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</si>
  <si>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</si>
  <si>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</si>
  <si>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</si>
  <si>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</si>
  <si>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</si>
  <si>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</si>
  <si>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</si>
  <si>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</si>
  <si>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</si>
  <si>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</si>
  <si>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</si>
  <si>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</si>
  <si>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</si>
  <si>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</si>
  <si>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</si>
  <si>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</si>
  <si>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</si>
  <si>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</si>
  <si>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</si>
  <si>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</si>
  <si>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</si>
  <si>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</si>
  <si>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</si>
  <si>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</si>
  <si>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</si>
  <si>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</si>
  <si>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</si>
  <si>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</si>
  <si>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</si>
  <si>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</si>
  <si>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</si>
  <si>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</si>
  <si>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</si>
  <si>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</si>
  <si>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</si>
  <si>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</si>
  <si>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</si>
  <si>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</si>
  <si>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</si>
  <si>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</si>
  <si>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</si>
  <si>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</si>
  <si>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</si>
  <si>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</si>
  <si>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</si>
  <si>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</si>
  <si>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</si>
  <si>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</si>
  <si>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</si>
  <si>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</si>
  <si>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</si>
  <si>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</si>
  <si>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</si>
  <si>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</si>
  <si>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</si>
  <si>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</si>
  <si>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</si>
  <si>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</si>
  <si>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</si>
  <si>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</si>
  <si>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</si>
  <si>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</si>
  <si>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</si>
  <si>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</si>
  <si>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</si>
  <si>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</si>
  <si>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</si>
  <si>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</si>
  <si>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</si>
  <si>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</si>
  <si>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</si>
  <si>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</si>
  <si>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</si>
  <si>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</si>
  <si>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</si>
  <si>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</si>
  <si>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</si>
  <si>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</si>
  <si>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</si>
  <si>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</si>
  <si>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</si>
  <si>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</si>
  <si>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</si>
  <si>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</si>
  <si>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</si>
  <si>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</si>
  <si>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</si>
  <si>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</si>
  <si>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</si>
  <si>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</si>
  <si>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</si>
  <si>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</si>
  <si>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</si>
  <si>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</si>
  <si>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</si>
  <si>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</si>
  <si>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</si>
  <si>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</si>
  <si>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</si>
  <si>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</si>
  <si>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</si>
  <si>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</si>
  <si>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</si>
  <si>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</si>
  <si>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</si>
  <si>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</si>
  <si>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</si>
  <si>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</si>
  <si>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</si>
  <si>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</si>
  <si>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</si>
  <si>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</si>
  <si>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</si>
  <si>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</si>
  <si>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</si>
  <si>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</si>
  <si>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</si>
  <si>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</si>
  <si>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</si>
  <si>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</si>
  <si>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</si>
  <si>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</si>
  <si>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</si>
  <si>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</si>
  <si>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</si>
  <si>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</si>
  <si>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</si>
  <si>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</si>
  <si>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</si>
  <si>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</si>
  <si>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</si>
  <si>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</si>
  <si>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</si>
  <si>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</si>
  <si>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</si>
  <si>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</si>
  <si>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</si>
  <si>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</si>
  <si>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</si>
  <si>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</si>
  <si>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</si>
  <si>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</si>
  <si>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</si>
  <si>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</si>
  <si>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</si>
  <si>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</si>
  <si>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</si>
  <si>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</si>
  <si>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</si>
  <si>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</si>
  <si>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</si>
  <si>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</si>
  <si>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</si>
  <si>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</si>
  <si>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</si>
  <si>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</si>
  <si>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</si>
  <si>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</si>
  <si>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</si>
  <si>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</si>
  <si>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</si>
  <si>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</si>
  <si>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</si>
  <si>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</si>
  <si>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</si>
  <si>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</si>
  <si>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</si>
  <si>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</si>
  <si>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</si>
  <si>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</si>
  <si>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</si>
  <si>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</si>
  <si>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</si>
  <si>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</si>
  <si>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</si>
  <si>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</si>
  <si>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</si>
  <si>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</si>
  <si>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</si>
  <si>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</si>
  <si>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</si>
  <si>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</si>
  <si>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</si>
  <si>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</si>
  <si>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</si>
  <si>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</si>
  <si>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</si>
  <si>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</si>
  <si>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</si>
  <si>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</si>
  <si>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</si>
  <si>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</si>
  <si>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</si>
  <si>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</si>
  <si>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</si>
  <si>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</si>
  <si>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</si>
  <si>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</si>
  <si>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</si>
  <si>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</si>
  <si>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</si>
  <si>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</si>
  <si>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</si>
  <si>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</si>
  <si>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</si>
  <si>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</si>
  <si>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</si>
  <si>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</si>
  <si>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</si>
  <si>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</si>
  <si>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</si>
  <si>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</si>
  <si>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</si>
  <si>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</si>
  <si>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</si>
  <si>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</si>
  <si>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</si>
  <si>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</si>
  <si>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</si>
  <si>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</si>
  <si>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</si>
  <si>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</si>
  <si>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</si>
  <si>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</si>
  <si>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</si>
  <si>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</si>
  <si>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</si>
  <si>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</si>
  <si>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</si>
  <si>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</si>
  <si>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</si>
  <si>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</si>
  <si>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</si>
  <si>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</si>
  <si>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</si>
  <si>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</si>
  <si>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</si>
  <si>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</si>
  <si>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</si>
  <si>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</si>
  <si>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</si>
  <si>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</si>
  <si>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</si>
  <si>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</si>
  <si>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</si>
  <si>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</si>
  <si>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</si>
  <si>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</si>
  <si>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</si>
  <si>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</si>
  <si>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</si>
  <si>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</si>
  <si>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</si>
  <si>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</si>
  <si>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</si>
  <si>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</si>
  <si>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</si>
  <si>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</si>
  <si>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</si>
  <si>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</si>
  <si>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</si>
  <si>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</si>
  <si>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</si>
  <si>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</si>
  <si>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</si>
  <si>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</si>
  <si>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</si>
  <si>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</si>
  <si>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</si>
  <si>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</si>
  <si>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</si>
  <si>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</si>
  <si>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</si>
  <si>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</si>
  <si>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</si>
  <si>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</si>
  <si>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</si>
  <si>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</si>
  <si>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</si>
  <si>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</si>
  <si>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</si>
  <si>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</si>
  <si>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</si>
  <si>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</si>
  <si>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</si>
  <si>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</si>
  <si>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</si>
  <si>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</si>
  <si>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</si>
  <si>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</si>
  <si>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</si>
  <si>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</si>
  <si>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</si>
  <si>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</si>
  <si>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</si>
  <si>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</si>
  <si>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</si>
  <si>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</si>
  <si>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</si>
  <si>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</si>
  <si>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</si>
  <si>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</si>
  <si>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</si>
  <si>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</si>
  <si>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</si>
  <si>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</si>
  <si>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</si>
  <si>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</si>
  <si>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</si>
  <si>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</si>
  <si>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</si>
  <si>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</si>
  <si>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</si>
  <si>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</si>
  <si>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</si>
  <si>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</si>
  <si>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</si>
  <si>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</si>
  <si>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</si>
  <si>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</si>
  <si>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</si>
  <si>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</si>
  <si>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</si>
  <si>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</si>
  <si>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</si>
  <si>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</si>
  <si>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</si>
  <si>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</si>
  <si>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</si>
  <si>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</si>
  <si>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</si>
  <si>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</si>
  <si>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</si>
  <si>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</si>
  <si>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</si>
  <si>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</si>
  <si>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</si>
  <si>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</si>
  <si>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</si>
  <si>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</si>
  <si>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</si>
  <si>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</si>
  <si>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</si>
  <si>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</si>
  <si>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</si>
  <si>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</si>
  <si>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</si>
  <si>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</si>
  <si>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</si>
  <si>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</si>
  <si>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</si>
  <si>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</si>
  <si>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</si>
  <si>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</si>
  <si>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</si>
  <si>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</si>
  <si>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</si>
  <si>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</si>
  <si>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</si>
  <si>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</si>
  <si>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</si>
  <si>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</si>
  <si>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</si>
  <si>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</si>
  <si>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</si>
  <si>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</si>
  <si>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</si>
  <si>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</si>
  <si>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</si>
  <si>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</si>
  <si>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</si>
  <si>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</si>
  <si>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</si>
  <si>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</si>
  <si>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</si>
  <si>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</si>
  <si>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</si>
  <si>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</si>
  <si>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</si>
  <si>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</si>
  <si>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</si>
  <si>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</si>
  <si>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</si>
  <si>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</si>
  <si>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</si>
  <si>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</si>
  <si>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</si>
  <si>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</si>
  <si>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</si>
  <si>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</si>
  <si>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</si>
  <si>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</si>
  <si>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</si>
  <si>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</si>
  <si>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</si>
  <si>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</si>
  <si>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</si>
  <si>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</si>
  <si>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</si>
  <si>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</si>
  <si>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</si>
  <si>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</si>
  <si>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</si>
  <si>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</si>
  <si>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</si>
  <si>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</si>
  <si>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</si>
  <si>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</si>
  <si>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</si>
  <si>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</si>
  <si>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</si>
  <si>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</si>
  <si>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</si>
  <si>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</si>
  <si>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</si>
  <si>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</si>
  <si>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</si>
  <si>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</si>
  <si>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</si>
  <si>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</si>
  <si>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</si>
  <si>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</si>
  <si>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</si>
  <si>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</si>
  <si>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</si>
  <si>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</si>
  <si>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</si>
  <si>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</si>
  <si>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</si>
  <si>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</si>
  <si>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</si>
  <si>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</si>
  <si>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</si>
  <si>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</si>
  <si>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</si>
  <si>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</si>
  <si>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</si>
  <si>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</si>
  <si>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</si>
  <si>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</si>
  <si>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</si>
  <si>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</si>
  <si>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</si>
  <si>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</si>
  <si>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</si>
  <si>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</si>
  <si>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</si>
  <si>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</si>
  <si>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</si>
  <si>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</si>
  <si>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</si>
  <si>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</si>
  <si>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</si>
  <si>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</si>
  <si>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</si>
  <si>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</si>
  <si>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</si>
  <si>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</si>
  <si>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</si>
  <si>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</si>
  <si>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</si>
  <si>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</si>
  <si>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</si>
  <si>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</si>
  <si>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</si>
  <si>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</si>
  <si>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</si>
  <si>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</si>
  <si>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</si>
  <si>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</si>
  <si>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</si>
  <si>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</si>
  <si>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</si>
  <si>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</si>
  <si>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</si>
  <si>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</si>
  <si>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</si>
  <si>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</si>
  <si>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</si>
  <si>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</si>
  <si>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</si>
  <si>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</si>
  <si>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</si>
  <si>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</si>
  <si>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</si>
  <si>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</si>
  <si>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</si>
  <si>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</si>
  <si>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</si>
  <si>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</si>
  <si>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</si>
  <si>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</si>
  <si>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</si>
  <si>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</si>
  <si>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</si>
  <si>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</si>
  <si>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</si>
  <si>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</si>
  <si>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</si>
  <si>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</si>
  <si>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</si>
  <si>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</si>
  <si>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</si>
  <si>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</si>
  <si>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</si>
  <si>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</si>
  <si>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</si>
  <si>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</si>
  <si>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</si>
  <si>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</si>
  <si>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</si>
  <si>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</si>
  <si>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</si>
  <si>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</si>
  <si>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</si>
  <si>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</si>
  <si>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</si>
  <si>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</si>
  <si>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</si>
  <si>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</si>
  <si>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</si>
  <si>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</si>
  <si>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</si>
  <si>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</si>
  <si>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</si>
  <si>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</si>
  <si>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</si>
  <si>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</si>
  <si>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</si>
  <si>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</si>
  <si>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</si>
  <si>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</si>
  <si>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</si>
  <si>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</si>
  <si>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</si>
  <si>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</si>
  <si>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</si>
  <si>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</si>
  <si>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</si>
  <si>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</si>
  <si>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</si>
  <si>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</si>
  <si>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</si>
  <si>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</si>
  <si>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</si>
  <si>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</si>
  <si>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</si>
  <si>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</si>
  <si>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</si>
  <si>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</si>
  <si>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</si>
  <si>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</si>
  <si>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</si>
  <si>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</si>
  <si>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</si>
  <si>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</si>
  <si>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</si>
  <si>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</si>
  <si>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</si>
  <si>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</si>
  <si>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</si>
  <si>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</si>
  <si>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</si>
  <si>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</si>
  <si>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</si>
  <si>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</si>
  <si>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</si>
  <si>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</si>
  <si>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</si>
  <si>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</si>
  <si>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</si>
  <si>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</si>
  <si>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</si>
  <si>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</si>
  <si>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</si>
  <si>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</si>
  <si>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</si>
  <si>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</si>
  <si>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</si>
  <si>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</si>
  <si>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</si>
  <si>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</si>
  <si>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</si>
  <si>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</si>
  <si>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</si>
  <si>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</si>
  <si>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</si>
  <si>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</si>
  <si>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</si>
  <si>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</si>
  <si>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</si>
  <si>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</si>
  <si>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</si>
  <si>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</si>
  <si>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</si>
  <si>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</si>
  <si>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</si>
  <si>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</si>
  <si>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</si>
  <si>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</si>
  <si>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</si>
  <si>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</si>
  <si>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</si>
  <si>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</si>
  <si>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</si>
  <si>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</si>
  <si>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</si>
  <si>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</si>
  <si>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</si>
  <si>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</si>
  <si>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</si>
  <si>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</si>
  <si>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</si>
  <si>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</si>
  <si>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</si>
  <si>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</si>
  <si>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</si>
  <si>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</si>
  <si>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</si>
  <si>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</si>
  <si>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</si>
  <si>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</si>
  <si>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</si>
  <si>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</si>
  <si>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</si>
  <si>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</si>
  <si>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</si>
  <si>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</si>
  <si>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</si>
  <si>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</si>
  <si>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</si>
  <si>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</si>
  <si>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</si>
  <si>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</si>
  <si>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</si>
  <si>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</si>
  <si>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</si>
  <si>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</si>
  <si>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</si>
  <si>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</si>
  <si>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</si>
  <si>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</si>
  <si>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</si>
  <si>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</si>
  <si>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</si>
  <si>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</si>
  <si>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</si>
  <si>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</si>
  <si>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</si>
  <si>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</si>
  <si>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</si>
  <si>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</si>
  <si>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</si>
  <si>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</si>
  <si>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</si>
  <si>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</si>
  <si>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</si>
  <si>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</si>
  <si>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</si>
  <si>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</si>
  <si>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</si>
  <si>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</si>
  <si>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</si>
  <si>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</si>
  <si>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</si>
  <si>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</si>
  <si>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</si>
  <si>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</si>
  <si>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</si>
  <si>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</si>
  <si>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</si>
  <si>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</si>
  <si>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</si>
  <si>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</si>
  <si>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</si>
  <si>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</si>
  <si>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</si>
  <si>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</si>
  <si>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</si>
  <si>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</si>
  <si>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</si>
  <si>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</si>
  <si>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</si>
  <si>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</si>
  <si>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</si>
  <si>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</si>
  <si>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</si>
  <si>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</si>
  <si>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</si>
  <si>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</si>
  <si>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</si>
  <si>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</si>
  <si>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</si>
  <si>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</si>
  <si>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</si>
  <si>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</si>
  <si>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</si>
  <si>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</si>
  <si>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</si>
  <si>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</si>
  <si>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</si>
  <si>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</si>
  <si>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</si>
  <si>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</si>
  <si>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</si>
  <si>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</si>
  <si>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</si>
  <si>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</si>
  <si>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</si>
  <si>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</si>
  <si>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</si>
  <si>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</si>
  <si>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</si>
  <si>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</si>
  <si>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</si>
  <si>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</si>
  <si>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</si>
  <si>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</si>
  <si>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</si>
  <si>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</si>
  <si>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</si>
  <si>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</si>
  <si>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</si>
  <si>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</si>
  <si>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</si>
  <si>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</si>
  <si>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</si>
  <si>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</si>
  <si>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</si>
  <si>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</si>
  <si>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</si>
  <si>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</si>
  <si>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</si>
  <si>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</si>
  <si>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</si>
  <si>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</si>
  <si>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</si>
  <si>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</si>
  <si>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</si>
  <si>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</si>
  <si>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</si>
  <si>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</si>
  <si>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</si>
  <si>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</si>
  <si>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</si>
  <si>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</si>
  <si>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</si>
  <si>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</si>
  <si>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</si>
  <si>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</si>
  <si>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</si>
  <si>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</si>
  <si>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</si>
  <si>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</si>
  <si>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</si>
  <si>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</si>
  <si>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</si>
  <si>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</si>
  <si>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</si>
  <si>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</si>
  <si>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</si>
  <si>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</si>
  <si>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</si>
  <si>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</si>
  <si>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</si>
  <si>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</si>
  <si>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</si>
  <si>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</si>
  <si>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</si>
  <si>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</si>
  <si>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</si>
  <si>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</si>
  <si>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</si>
  <si>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</si>
  <si>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</si>
  <si>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</si>
  <si>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</si>
  <si>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</si>
  <si>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</si>
  <si>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</si>
  <si>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</si>
  <si>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</si>
  <si>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</si>
  <si>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</si>
  <si>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</si>
  <si>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</si>
  <si>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</si>
  <si>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</si>
  <si>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</si>
  <si>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</si>
  <si>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</si>
  <si>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</si>
  <si>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</si>
  <si>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</si>
  <si>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</si>
  <si>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</si>
  <si>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</si>
  <si>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</si>
  <si>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</si>
  <si>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</si>
  <si>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</si>
  <si>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</si>
  <si>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</si>
  <si>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</si>
  <si>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</si>
  <si>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</si>
  <si>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</si>
  <si>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</si>
  <si>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</si>
  <si>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</si>
  <si>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</si>
  <si>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</si>
  <si>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</si>
  <si>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</si>
  <si>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</si>
  <si>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</si>
  <si>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</si>
  <si>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</si>
  <si>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</si>
  <si>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</si>
  <si>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</si>
  <si>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</si>
  <si>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</si>
  <si>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</si>
  <si>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</si>
  <si>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</si>
  <si>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</si>
  <si>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</si>
  <si>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</si>
  <si>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</si>
  <si>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</si>
  <si>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</si>
  <si>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</si>
  <si>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</si>
  <si>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</si>
  <si>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</si>
  <si>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</si>
  <si>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</si>
  <si>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</si>
  <si>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</si>
  <si>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</si>
  <si>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</si>
  <si>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</si>
  <si>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</si>
  <si>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</si>
  <si>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</si>
  <si>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</si>
  <si>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</si>
  <si>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</si>
  <si>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</si>
  <si>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</si>
  <si>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</si>
  <si>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</si>
  <si>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</si>
  <si>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</si>
  <si>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</si>
  <si>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</si>
  <si>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</si>
  <si>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</si>
  <si>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</si>
  <si>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</si>
  <si>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</si>
  <si>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</si>
  <si>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</si>
  <si>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</si>
  <si>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</si>
  <si>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</si>
  <si>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</si>
  <si>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</si>
  <si>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</si>
  <si>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</si>
  <si>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</si>
  <si>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</si>
  <si>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</si>
  <si>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</si>
  <si>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</si>
  <si>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</si>
  <si>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</si>
  <si>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</si>
  <si>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</si>
  <si>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</si>
  <si>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</si>
  <si>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</si>
  <si>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</si>
  <si>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</si>
  <si>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</si>
  <si>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</si>
  <si>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</si>
  <si>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</si>
  <si>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</si>
  <si>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</si>
  <si>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</si>
  <si>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</si>
  <si>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</si>
  <si>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</si>
  <si>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</si>
  <si>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</si>
  <si>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</si>
  <si>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</si>
  <si>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</si>
  <si>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</si>
  <si>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</si>
  <si>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</si>
  <si>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</si>
  <si>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</si>
  <si>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</si>
  <si>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</si>
  <si>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</si>
  <si>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</si>
  <si>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</si>
  <si>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</si>
  <si>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</si>
  <si>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</si>
  <si>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</si>
  <si>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</si>
  <si>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</si>
  <si>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</si>
  <si>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</si>
  <si>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</si>
  <si>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</si>
  <si>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</si>
  <si>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</si>
  <si>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</si>
  <si>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</si>
  <si>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</si>
  <si>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</si>
  <si>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</si>
  <si>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</si>
  <si>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</si>
  <si>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</si>
  <si>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</si>
  <si>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</si>
  <si>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</si>
  <si>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</si>
  <si>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</si>
  <si>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</si>
  <si>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</si>
  <si>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</si>
  <si>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</si>
  <si>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</si>
  <si>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</si>
  <si>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</si>
  <si>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</si>
  <si>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</si>
  <si>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</si>
  <si>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</si>
  <si>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</si>
  <si>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</si>
  <si>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</si>
  <si>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</si>
  <si>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</si>
  <si>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</si>
  <si>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</si>
  <si>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</si>
  <si>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</si>
  <si>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</si>
  <si>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</si>
  <si>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</si>
  <si>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</si>
  <si>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</si>
  <si>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</si>
  <si>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</si>
  <si>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</si>
  <si>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</si>
  <si>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</si>
  <si>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</si>
  <si>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</si>
  <si>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</si>
  <si>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</si>
  <si>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</si>
  <si>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</si>
  <si>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</si>
  <si>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</si>
  <si>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</si>
  <si>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</si>
  <si>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</si>
  <si>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</si>
  <si>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</si>
  <si>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</si>
  <si>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</si>
  <si>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</si>
  <si>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</si>
  <si>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</si>
  <si>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</si>
  <si>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</si>
  <si>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</si>
  <si>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</si>
  <si>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</si>
  <si>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</si>
  <si>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</si>
  <si>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</si>
  <si>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</si>
  <si>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</si>
  <si>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</si>
  <si>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</si>
  <si>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</si>
  <si>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</si>
  <si>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</si>
  <si>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</si>
  <si>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</si>
  <si>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</si>
  <si>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</si>
  <si>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</si>
  <si>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</si>
  <si>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</si>
  <si>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</si>
  <si>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</si>
  <si>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</si>
  <si>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</si>
  <si>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</si>
  <si>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</si>
  <si>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</si>
  <si>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</si>
  <si>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</si>
  <si>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</si>
  <si>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</si>
  <si>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</si>
  <si>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</si>
  <si>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</si>
  <si>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</si>
  <si>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</si>
  <si>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</si>
  <si>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</si>
  <si>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</si>
  <si>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</si>
  <si>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</si>
  <si>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</si>
  <si>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</si>
  <si>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</si>
  <si>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</si>
  <si>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</si>
  <si>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</si>
  <si>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</si>
  <si>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</si>
  <si>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</si>
  <si>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</si>
  <si>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</si>
  <si>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</si>
  <si>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</si>
  <si>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</si>
  <si>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</si>
  <si>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</si>
  <si>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</si>
  <si>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</si>
  <si>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</si>
  <si>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</si>
  <si>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</si>
  <si>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</si>
  <si>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</si>
  <si>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</si>
  <si>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</si>
  <si>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</si>
  <si>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</si>
  <si>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</si>
  <si>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</si>
  <si>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</si>
  <si>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</si>
  <si>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</si>
  <si>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</si>
  <si>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</si>
  <si>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</si>
  <si>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</si>
  <si>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</si>
  <si>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</si>
  <si>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</si>
  <si>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</si>
  <si>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</si>
  <si>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</si>
  <si>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</si>
  <si>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</si>
  <si>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</si>
  <si>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</si>
  <si>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</si>
  <si>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</si>
  <si>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</si>
  <si>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</si>
  <si>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</si>
  <si>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</si>
  <si>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</si>
  <si>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</si>
  <si>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</si>
  <si>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</si>
  <si>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</si>
  <si>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</si>
  <si>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</si>
  <si>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</si>
  <si>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</si>
  <si>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</si>
  <si>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</si>
  <si>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</si>
  <si>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</si>
  <si>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</si>
  <si>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</si>
  <si>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</si>
  <si>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</si>
  <si>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</si>
  <si>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</si>
  <si>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</si>
  <si>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</si>
  <si>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</si>
  <si>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</si>
  <si>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</si>
  <si>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</si>
  <si>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</si>
  <si>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</si>
  <si>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</si>
  <si>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</si>
  <si>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</si>
  <si>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</si>
  <si>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</si>
  <si>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</si>
  <si>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</si>
  <si>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</si>
  <si>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</si>
  <si>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</si>
  <si>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</si>
  <si>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</si>
  <si>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</si>
  <si>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</si>
  <si>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</si>
  <si>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</si>
  <si>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</si>
  <si>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</si>
  <si>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</si>
  <si>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</si>
  <si>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</si>
  <si>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</si>
  <si>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</si>
  <si>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</si>
  <si>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</si>
  <si>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</si>
  <si>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</si>
  <si>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</si>
  <si>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</si>
  <si>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</si>
  <si>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</si>
  <si>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</si>
  <si>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</si>
  <si>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</si>
  <si>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</si>
  <si>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</si>
  <si>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</si>
  <si>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</si>
  <si>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</si>
  <si>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</si>
  <si>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</si>
  <si>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</si>
  <si>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</si>
  <si>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</si>
  <si>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</si>
  <si>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</si>
  <si>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</si>
  <si>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</si>
  <si>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</si>
  <si>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</si>
  <si>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</si>
  <si>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</si>
  <si>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</si>
  <si>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</si>
  <si>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</si>
  <si>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</si>
  <si>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</si>
  <si>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</si>
  <si>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</si>
  <si>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</si>
  <si>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</si>
  <si>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</si>
  <si>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</si>
  <si>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</si>
  <si>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</si>
  <si>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</si>
  <si>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</si>
  <si>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</si>
  <si>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</si>
  <si>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</si>
  <si>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</si>
  <si>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</si>
  <si>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</si>
  <si>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</si>
  <si>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</si>
  <si>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</si>
  <si>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</si>
  <si>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</si>
  <si>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</si>
  <si>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</si>
  <si>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</si>
  <si>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</si>
  <si>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</si>
  <si>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</si>
  <si>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</si>
  <si>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</si>
  <si>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</si>
  <si>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</si>
  <si>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</si>
  <si>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</si>
  <si>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</si>
  <si>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</si>
  <si>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</si>
  <si>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</si>
  <si>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</si>
  <si>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</si>
  <si>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</si>
  <si>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</si>
  <si>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</si>
  <si>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</si>
  <si>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</si>
  <si>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</si>
  <si>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</si>
  <si>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</si>
  <si>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</si>
  <si>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</si>
  <si>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</si>
  <si>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</si>
  <si>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</si>
  <si>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</si>
  <si>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</si>
  <si>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</si>
  <si>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</si>
  <si>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</si>
  <si>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</si>
  <si>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</si>
  <si>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</si>
  <si>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</si>
  <si>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</si>
  <si>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</si>
  <si>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</si>
  <si>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</si>
  <si>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</si>
  <si>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</si>
  <si>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</si>
  <si>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</si>
  <si>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</si>
  <si>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</si>
  <si>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</si>
  <si>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</si>
  <si>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</si>
  <si>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</si>
  <si>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</si>
  <si>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</si>
  <si>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</si>
  <si>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</si>
  <si>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</si>
  <si>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</si>
  <si>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</si>
  <si>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</si>
  <si>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</si>
  <si>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</si>
  <si>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</si>
  <si>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</si>
  <si>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</si>
  <si>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</si>
  <si>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</si>
  <si>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</si>
  <si>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</si>
  <si>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</si>
  <si>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</si>
  <si>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</si>
  <si>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</si>
  <si>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</si>
  <si>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</si>
  <si>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</si>
  <si>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</si>
  <si>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</si>
  <si>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</si>
  <si>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</si>
  <si>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</si>
  <si>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</si>
  <si>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</si>
  <si>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</si>
  <si>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</si>
  <si>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</si>
  <si>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</si>
  <si>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</si>
  <si>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</si>
  <si>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</si>
  <si>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</si>
  <si>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</si>
  <si>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</si>
  <si>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</si>
  <si>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</si>
  <si>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</si>
  <si>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</si>
  <si>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</si>
  <si>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</si>
  <si>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</si>
  <si>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</si>
  <si>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</si>
  <si>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</si>
  <si>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</si>
  <si>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</si>
  <si>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</si>
  <si>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</si>
  <si>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</si>
  <si>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</si>
  <si>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</si>
  <si>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</si>
  <si>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</si>
  <si>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</si>
  <si>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</si>
  <si>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</si>
  <si>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</si>
  <si>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</si>
  <si>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</si>
  <si>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</si>
  <si>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</si>
  <si>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</si>
  <si>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</si>
  <si>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</si>
  <si>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</si>
  <si>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</si>
  <si>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</si>
  <si>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</si>
  <si>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</si>
  <si>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</si>
  <si>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</si>
  <si>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</si>
  <si>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</si>
  <si>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</si>
  <si>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</si>
  <si>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</si>
  <si>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</si>
  <si>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</si>
  <si>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</si>
  <si>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</si>
  <si>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</si>
  <si>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</si>
  <si>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</si>
  <si>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</si>
  <si>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</si>
  <si>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</si>
  <si>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</si>
  <si>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</si>
  <si>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</si>
  <si>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</si>
  <si>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</si>
  <si>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</si>
  <si>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</si>
  <si>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</si>
  <si>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</si>
  <si>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</si>
  <si>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</si>
  <si>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</si>
  <si>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</si>
  <si>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</si>
  <si>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</si>
  <si>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</si>
  <si>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</si>
  <si>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</si>
  <si>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</si>
  <si>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</si>
  <si>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</si>
  <si>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</si>
  <si>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</si>
  <si>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</si>
  <si>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</si>
  <si>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</si>
  <si>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</si>
  <si>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</si>
  <si>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</si>
  <si>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</si>
  <si>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</si>
  <si>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</si>
  <si>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</si>
  <si>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</si>
  <si>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</si>
  <si>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</si>
  <si>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</si>
  <si>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</si>
  <si>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</si>
  <si>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</si>
  <si>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</si>
  <si>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</si>
  <si>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</si>
  <si>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</si>
  <si>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</si>
  <si>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</si>
  <si>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</si>
  <si>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</si>
  <si>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</si>
  <si>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</si>
  <si>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</si>
  <si>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</si>
  <si>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</si>
  <si>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</si>
  <si>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</si>
  <si>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</si>
  <si>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</si>
  <si>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</si>
  <si>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</si>
  <si>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</si>
  <si>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</si>
  <si>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</si>
  <si>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</si>
  <si>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</si>
  <si>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</si>
  <si>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</si>
  <si>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</si>
  <si>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</si>
  <si>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</si>
  <si>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</si>
  <si>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</si>
  <si>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</si>
  <si>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</si>
  <si>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</si>
  <si>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</si>
  <si>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</si>
  <si>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</si>
  <si>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</si>
  <si>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</si>
  <si>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</si>
  <si>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</si>
  <si>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</si>
  <si>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</si>
  <si>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</si>
  <si>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</si>
  <si>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</si>
  <si>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</si>
  <si>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</si>
  <si>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</si>
  <si>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</si>
  <si>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</si>
  <si>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</si>
  <si>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</si>
  <si>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</si>
  <si>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</si>
  <si>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</si>
  <si>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</si>
  <si>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</si>
  <si>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</si>
  <si>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</si>
  <si>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</si>
  <si>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</si>
  <si>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</si>
  <si>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</si>
  <si>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</si>
  <si>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</si>
  <si>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</si>
  <si>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</si>
  <si>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</si>
  <si>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</si>
  <si>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</si>
  <si>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</si>
  <si>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</si>
  <si>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</si>
  <si>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</si>
  <si>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</si>
  <si>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</si>
  <si>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</si>
  <si>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</si>
  <si>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</si>
  <si>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</si>
  <si>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</si>
  <si>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</si>
  <si>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</si>
  <si>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</si>
  <si>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</si>
  <si>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</si>
  <si>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</si>
  <si>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</si>
  <si>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</si>
  <si>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</si>
  <si>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</si>
  <si>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</si>
  <si>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</si>
  <si>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</si>
  <si>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</si>
  <si>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</si>
  <si>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</si>
  <si>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</si>
  <si>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</si>
  <si>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</si>
  <si>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</si>
  <si>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</si>
  <si>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</si>
  <si>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</si>
  <si>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</si>
  <si>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</si>
  <si>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</si>
  <si>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</si>
  <si>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</si>
  <si>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</si>
  <si>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</si>
  <si>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</si>
  <si>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</si>
  <si>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</si>
  <si>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</si>
  <si>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</si>
  <si>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</si>
  <si>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</si>
  <si>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</si>
  <si>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</si>
  <si>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</si>
  <si>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</si>
  <si>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</si>
  <si>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</si>
  <si>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</si>
  <si>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</si>
  <si>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</si>
  <si>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</si>
  <si>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</si>
  <si>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</si>
  <si>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</si>
  <si>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</si>
  <si>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</si>
  <si>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</si>
  <si>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</si>
  <si>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</si>
  <si>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</si>
  <si>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</si>
  <si>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</si>
  <si>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</si>
  <si>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</si>
  <si>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</si>
  <si>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</si>
  <si>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</si>
  <si>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</si>
  <si>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</si>
  <si>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</si>
  <si>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</si>
  <si>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</si>
  <si>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</si>
  <si>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</si>
  <si>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</si>
  <si>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</si>
  <si>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</si>
  <si>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</si>
  <si>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</si>
  <si>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</si>
  <si>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</si>
  <si>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</si>
  <si>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</si>
  <si>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</si>
  <si>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</si>
  <si>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</si>
  <si>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</si>
  <si>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</si>
  <si>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</si>
  <si>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</si>
  <si>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</si>
  <si>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</si>
  <si>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</si>
  <si>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</si>
  <si>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</si>
  <si>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</si>
  <si>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</si>
  <si>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</si>
  <si>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</si>
  <si>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</si>
  <si>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</si>
  <si>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</si>
  <si>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</si>
  <si>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</si>
  <si>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</si>
  <si>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</si>
  <si>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</si>
  <si>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</si>
  <si>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</si>
  <si>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</si>
  <si>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</si>
  <si>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</si>
  <si>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</si>
  <si>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</si>
  <si>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</si>
  <si>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</si>
  <si>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</si>
  <si>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</si>
  <si>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</si>
  <si>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</si>
  <si>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</si>
  <si>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</si>
  <si>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</si>
  <si>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</si>
  <si>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</si>
  <si>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</si>
  <si>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</si>
  <si>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</si>
  <si>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</si>
  <si>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</si>
  <si>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</si>
  <si>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</si>
  <si>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</si>
  <si>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</si>
  <si>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</si>
  <si>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</si>
  <si>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</si>
  <si>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</si>
  <si>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</si>
  <si>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</si>
  <si>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</si>
  <si>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</si>
  <si>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</si>
  <si>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</si>
  <si>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</si>
  <si>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</si>
  <si>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</si>
  <si>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</si>
  <si>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</si>
  <si>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</si>
  <si>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</si>
  <si>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</si>
  <si>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</si>
  <si>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</si>
  <si>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</si>
  <si>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</si>
  <si>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</si>
  <si>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</si>
  <si>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</si>
  <si>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</si>
  <si>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</si>
  <si>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</si>
  <si>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</si>
  <si>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</si>
  <si>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</si>
  <si>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</si>
  <si>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</si>
  <si>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</si>
  <si>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</si>
  <si>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</si>
  <si>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</si>
  <si>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</si>
  <si>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</si>
  <si>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</si>
  <si>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</si>
  <si>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</si>
  <si>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</si>
  <si>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</si>
  <si>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</si>
  <si>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</si>
  <si>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</si>
  <si>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</si>
  <si>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</si>
  <si>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</si>
  <si>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</si>
  <si>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</si>
  <si>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</si>
  <si>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</si>
  <si>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</si>
  <si>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</si>
  <si>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</si>
  <si>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</si>
  <si>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</si>
  <si>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</si>
  <si>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</si>
  <si>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</si>
  <si>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</si>
  <si>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</si>
  <si>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</si>
  <si>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</si>
  <si>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</si>
  <si>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</si>
  <si>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</si>
  <si>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</si>
  <si>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</si>
  <si>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</si>
  <si>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</si>
  <si>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</si>
  <si>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</si>
  <si>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</si>
  <si>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</si>
  <si>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</si>
  <si>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</si>
  <si>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</si>
  <si>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</si>
  <si>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</si>
  <si>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</si>
  <si>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</si>
  <si>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</si>
  <si>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</si>
  <si>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</si>
  <si>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</si>
  <si>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</si>
  <si>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</si>
  <si>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</si>
  <si>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</si>
  <si>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</si>
  <si>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</si>
  <si>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</si>
  <si>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</si>
  <si>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</si>
  <si>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</si>
  <si>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</si>
  <si>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</si>
  <si>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</si>
  <si>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</si>
  <si>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</si>
  <si>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</si>
  <si>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</si>
  <si>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</si>
  <si>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</si>
  <si>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</si>
  <si>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</si>
  <si>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</si>
  <si>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</si>
  <si>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</si>
  <si>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</si>
  <si>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</si>
  <si>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</si>
  <si>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</si>
  <si>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</si>
  <si>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</si>
  <si>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</si>
  <si>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</si>
  <si>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</si>
  <si>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</si>
  <si>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</si>
  <si>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</si>
  <si>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</si>
  <si>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</si>
  <si>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</si>
  <si>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</si>
  <si>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</si>
  <si>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</si>
  <si>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</si>
  <si>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</si>
  <si>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</si>
  <si>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</si>
  <si>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</si>
  <si>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</si>
  <si>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</si>
  <si>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</si>
  <si>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</si>
  <si>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</si>
  <si>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</si>
  <si>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</si>
  <si>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</si>
  <si>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</si>
  <si>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</si>
  <si>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</si>
  <si>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</si>
  <si>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</si>
  <si>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</si>
  <si>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</si>
  <si>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</si>
  <si>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</si>
  <si>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</si>
  <si>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</si>
  <si>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</si>
  <si>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</si>
  <si>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</si>
  <si>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</si>
  <si>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</si>
  <si>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</si>
  <si>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</si>
  <si>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</si>
  <si>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</si>
  <si>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</si>
  <si>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</si>
  <si>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</si>
  <si>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</si>
  <si>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</si>
  <si>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</si>
  <si>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</si>
  <si>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</si>
  <si>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</si>
  <si>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</si>
  <si>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</si>
  <si>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</si>
  <si>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</si>
  <si>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</si>
  <si>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</si>
  <si>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</si>
  <si>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</si>
  <si>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</si>
  <si>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</si>
  <si>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</si>
  <si>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</si>
  <si>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</si>
  <si>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</si>
  <si>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</si>
  <si>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</si>
  <si>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</si>
  <si>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</si>
  <si>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</si>
  <si>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</si>
  <si>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</si>
  <si>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</si>
  <si>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</si>
  <si>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</si>
  <si>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</si>
  <si>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</si>
  <si>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</si>
  <si>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</si>
  <si>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</si>
  <si>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</si>
  <si>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</si>
  <si>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</si>
  <si>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</si>
  <si>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</si>
  <si>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</si>
  <si>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</si>
  <si>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</si>
  <si>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</si>
  <si>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</si>
  <si>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</si>
  <si>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</si>
  <si>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</si>
  <si>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</si>
  <si>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</si>
  <si>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</si>
  <si>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</si>
  <si>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</si>
  <si>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</si>
  <si>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</si>
  <si>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</si>
  <si>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</si>
  <si>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</si>
  <si>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</si>
  <si>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</si>
  <si>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</si>
  <si>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</si>
  <si>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</si>
  <si>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</si>
  <si>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</si>
  <si>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</si>
  <si>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</si>
  <si>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</si>
  <si>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</si>
  <si>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</si>
  <si>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</si>
  <si>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</si>
  <si>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</si>
  <si>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</si>
  <si>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</si>
  <si>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</si>
  <si>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</si>
  <si>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</si>
  <si>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</si>
  <si>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</si>
  <si>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</si>
  <si>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</si>
  <si>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</si>
  <si>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</si>
  <si>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</si>
  <si>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</si>
  <si>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</si>
  <si>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</si>
  <si>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</si>
  <si>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</si>
  <si>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</si>
  <si>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</si>
  <si>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</si>
  <si>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</si>
  <si>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</si>
  <si>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</si>
  <si>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</si>
  <si>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</si>
  <si>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</si>
  <si>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</si>
  <si>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</si>
  <si>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</si>
  <si>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</si>
  <si>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</si>
  <si>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</si>
  <si>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</si>
  <si>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</si>
  <si>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</si>
  <si>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</si>
  <si>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</si>
  <si>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</si>
  <si>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</si>
  <si>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</si>
  <si>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</si>
  <si>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</si>
  <si>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</si>
  <si>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</si>
  <si>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</si>
  <si>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</si>
  <si>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</si>
  <si>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</si>
  <si>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</si>
  <si>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</si>
  <si>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</si>
  <si>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</si>
  <si>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</si>
  <si>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</si>
  <si>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</si>
  <si>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</si>
  <si>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</si>
  <si>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</si>
  <si>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</si>
  <si>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</si>
  <si>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</si>
  <si>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</si>
  <si>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</si>
  <si>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</si>
  <si>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</si>
  <si>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</si>
  <si>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</si>
  <si>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</si>
  <si>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</si>
  <si>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</si>
  <si>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</si>
  <si>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</si>
  <si>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</si>
  <si>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</si>
  <si>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</si>
  <si>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</si>
  <si>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</si>
  <si>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</si>
  <si>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</si>
  <si>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</si>
  <si>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</si>
  <si>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</si>
  <si>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</si>
  <si>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</si>
  <si>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</si>
  <si>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</si>
  <si>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</si>
  <si>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</si>
  <si>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</si>
  <si>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</si>
  <si>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</si>
  <si>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</si>
  <si>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</si>
  <si>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</si>
  <si>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</si>
  <si>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</si>
  <si>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</si>
  <si>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</si>
  <si>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</si>
  <si>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</si>
  <si>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</si>
  <si>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</si>
  <si>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</si>
  <si>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</si>
  <si>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</si>
  <si>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</si>
  <si>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</si>
  <si>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</si>
  <si>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</si>
  <si>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</si>
  <si>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</si>
  <si>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</si>
  <si>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</si>
  <si>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</si>
  <si>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</si>
  <si>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</si>
  <si>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</si>
  <si>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</si>
  <si>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</si>
  <si>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</si>
  <si>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</si>
  <si>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</si>
  <si>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</si>
  <si>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</si>
  <si>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</si>
  <si>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</si>
  <si>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</si>
  <si>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</si>
  <si>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</si>
  <si>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</si>
  <si>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</si>
  <si>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</si>
  <si>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</si>
  <si>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</si>
  <si>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</si>
  <si>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</si>
  <si>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</si>
  <si>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</si>
  <si>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</si>
  <si>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</si>
  <si>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</si>
  <si>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</si>
  <si>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</si>
  <si>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</si>
  <si>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</si>
  <si>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</si>
  <si>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</si>
  <si>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</si>
  <si>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</si>
  <si>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</si>
  <si>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</si>
  <si>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</si>
  <si>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</si>
  <si>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</si>
  <si>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</si>
  <si>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</si>
  <si>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</si>
  <si>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</si>
  <si>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</si>
  <si>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</si>
  <si>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</si>
  <si>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</si>
  <si>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</si>
  <si>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</si>
  <si>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</si>
  <si>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</si>
  <si>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</si>
  <si>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</si>
  <si>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</si>
  <si>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</si>
  <si>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</si>
  <si>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</si>
  <si>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</si>
  <si>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</si>
  <si>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</si>
  <si>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</si>
  <si>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</si>
  <si>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</si>
  <si>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</si>
  <si>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</si>
  <si>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</si>
  <si>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</si>
  <si>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</si>
  <si>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</si>
  <si>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</si>
  <si>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</si>
  <si>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</si>
  <si>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</si>
  <si>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</si>
  <si>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</si>
  <si>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</si>
  <si>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</si>
  <si>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</si>
  <si>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</si>
  <si>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</si>
  <si>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</si>
  <si>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</si>
  <si>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</si>
  <si>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</si>
  <si>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</si>
  <si>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</si>
  <si>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</si>
  <si>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</si>
  <si>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</si>
  <si>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</si>
  <si>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</si>
  <si>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</si>
  <si>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</si>
  <si>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</si>
  <si>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</si>
  <si>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</si>
  <si>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</si>
  <si>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</si>
  <si>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</si>
  <si>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</si>
  <si>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</si>
  <si>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</si>
  <si>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</si>
  <si>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</si>
  <si>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</si>
  <si>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</si>
  <si>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</si>
  <si>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</si>
  <si>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</si>
  <si>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</si>
  <si>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</si>
  <si>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</si>
  <si>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</si>
  <si>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</si>
  <si>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</si>
  <si>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</si>
  <si>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</si>
  <si>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</si>
  <si>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</si>
  <si>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</si>
  <si>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</si>
  <si>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</si>
  <si>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</si>
  <si>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</si>
  <si>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</si>
  <si>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</si>
  <si>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</si>
  <si>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</si>
  <si>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</si>
  <si>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</si>
  <si>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</si>
  <si>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</si>
  <si>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</si>
  <si>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</si>
  <si>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</si>
  <si>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</si>
  <si>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</si>
  <si>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</si>
  <si>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</si>
  <si>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</si>
  <si>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</si>
  <si>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</si>
  <si>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</si>
  <si>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</si>
  <si>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</si>
  <si>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</si>
  <si>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</si>
  <si>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</si>
  <si>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</si>
  <si>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</si>
  <si>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</si>
  <si>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</si>
  <si>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</si>
  <si>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</si>
  <si>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</si>
  <si>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</si>
  <si>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</si>
  <si>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</si>
  <si>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</si>
  <si>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</si>
  <si>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</si>
  <si>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</si>
  <si>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</si>
  <si>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</si>
  <si>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</si>
  <si>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</si>
  <si>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</si>
  <si>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</si>
  <si>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</si>
  <si>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</si>
  <si>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</si>
  <si>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</si>
  <si>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</si>
  <si>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</si>
  <si>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</si>
  <si>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</si>
  <si>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</si>
  <si>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</si>
  <si>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</si>
  <si>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</si>
  <si>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</si>
  <si>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</si>
  <si>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</si>
  <si>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</si>
  <si>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</si>
  <si>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</si>
  <si>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</si>
  <si>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</si>
  <si>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</si>
  <si>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</si>
  <si>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</si>
  <si>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</si>
  <si>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</si>
  <si>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</si>
  <si>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</si>
  <si>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</si>
  <si>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</si>
  <si>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</si>
  <si>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</si>
  <si>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</si>
  <si>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</si>
  <si>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</si>
  <si>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</si>
  <si>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</si>
  <si>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</si>
  <si>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</si>
  <si>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</si>
  <si>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</si>
  <si>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</si>
  <si>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</si>
  <si>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</si>
  <si>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</si>
  <si>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</si>
  <si>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</si>
  <si>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</si>
  <si>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</si>
  <si>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</si>
  <si>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</si>
  <si>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</si>
  <si>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</si>
  <si>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</si>
  <si>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</si>
  <si>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</si>
  <si>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</si>
  <si>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</si>
  <si>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</si>
  <si>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</si>
  <si>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</si>
  <si>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</si>
  <si>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</si>
  <si>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</si>
  <si>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</si>
  <si>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</si>
  <si>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</si>
  <si>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</si>
  <si>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</si>
  <si>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</si>
  <si>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</si>
  <si>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</si>
  <si>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</si>
  <si>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</si>
  <si>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</si>
  <si>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</si>
  <si>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</si>
  <si>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</si>
  <si>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</si>
  <si>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</si>
  <si>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</si>
  <si>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</si>
  <si>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</si>
  <si>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</si>
  <si>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</si>
  <si>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</si>
  <si>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</si>
  <si>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</si>
  <si>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</si>
  <si>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</si>
  <si>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</si>
  <si>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</si>
  <si>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</si>
  <si>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</si>
  <si>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</si>
  <si>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</si>
  <si>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</si>
  <si>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</si>
  <si>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</si>
  <si>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</si>
  <si>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</si>
  <si>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</si>
  <si>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</si>
  <si>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</si>
  <si>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</si>
  <si>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</si>
  <si>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</si>
  <si>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</si>
  <si>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</si>
  <si>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</si>
  <si>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</si>
  <si>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</si>
  <si>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</si>
  <si>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</si>
  <si>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</si>
  <si>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</si>
  <si>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</si>
  <si>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</si>
  <si>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</si>
  <si>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</si>
  <si>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</si>
  <si>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</si>
  <si>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</si>
  <si>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</si>
  <si>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</si>
  <si>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</si>
  <si>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</si>
  <si>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</si>
  <si>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</si>
  <si>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</si>
  <si>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</si>
  <si>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</si>
  <si>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</si>
  <si>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</si>
  <si>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</si>
  <si>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</si>
  <si>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</si>
  <si>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</si>
  <si>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</si>
  <si>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</si>
  <si>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</si>
  <si>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</si>
  <si>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</si>
  <si>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</si>
  <si>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</si>
  <si>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</si>
  <si>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</si>
  <si>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</si>
  <si>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</si>
  <si>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</si>
  <si>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</si>
  <si>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</si>
  <si>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</si>
  <si>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</si>
  <si>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</si>
  <si>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</si>
  <si>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</si>
  <si>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</si>
  <si>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</si>
  <si>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</si>
  <si>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</si>
  <si>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</si>
  <si>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</si>
  <si>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</si>
  <si>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</si>
  <si>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</si>
  <si>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</si>
  <si>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</si>
  <si>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</si>
  <si>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</si>
  <si>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</si>
  <si>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</si>
  <si>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</si>
  <si>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</si>
  <si>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</si>
  <si>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</si>
  <si>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</si>
  <si>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</si>
  <si>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</si>
  <si>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</si>
  <si>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</si>
  <si>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</si>
  <si>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</si>
  <si>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</si>
  <si>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</si>
  <si>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</si>
  <si>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</si>
  <si>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</si>
  <si>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</si>
  <si>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</si>
  <si>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</si>
  <si>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</si>
  <si>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</si>
  <si>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</si>
  <si>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</si>
  <si>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</si>
  <si>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</si>
  <si>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</si>
  <si>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</si>
  <si>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</si>
  <si>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</si>
  <si>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</si>
  <si>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</si>
  <si>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</si>
  <si>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</si>
  <si>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</si>
  <si>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</si>
  <si>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</si>
  <si>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</si>
  <si>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</si>
  <si>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</si>
  <si>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</si>
  <si>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</si>
  <si>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</si>
  <si>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</si>
  <si>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</si>
  <si>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</si>
  <si>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</si>
  <si>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</si>
  <si>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</si>
  <si>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</si>
  <si>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</si>
  <si>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</si>
  <si>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</si>
  <si>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</si>
  <si>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</si>
  <si>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</si>
  <si>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</si>
  <si>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</si>
  <si>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</si>
  <si>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</si>
  <si>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</si>
  <si>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</si>
  <si>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</si>
  <si>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</si>
  <si>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</si>
  <si>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</si>
  <si>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</si>
  <si>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</si>
  <si>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</si>
  <si>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</si>
  <si>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</si>
  <si>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</si>
  <si>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</si>
  <si>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</si>
  <si>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</si>
  <si>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</si>
  <si>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</si>
  <si>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</si>
  <si>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</si>
  <si>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</si>
  <si>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</si>
  <si>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</si>
  <si>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</si>
  <si>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</si>
  <si>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</si>
  <si>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</si>
  <si>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</si>
  <si>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</si>
  <si>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</si>
  <si>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</si>
  <si>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</si>
  <si>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</si>
  <si>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</si>
  <si>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</si>
  <si>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</si>
  <si>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</si>
  <si>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</si>
  <si>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</si>
  <si>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</si>
  <si>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</si>
  <si>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</si>
  <si>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</si>
  <si>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</si>
  <si>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</si>
  <si>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</si>
  <si>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</si>
  <si>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</si>
  <si>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</si>
  <si>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</si>
  <si>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</si>
  <si>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</si>
  <si>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</si>
  <si>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</si>
  <si>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</si>
  <si>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</si>
  <si>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</si>
  <si>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</si>
  <si>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</si>
  <si>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</si>
  <si>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</si>
  <si>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</si>
  <si>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</si>
  <si>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</si>
  <si>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</si>
  <si>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</si>
  <si>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</si>
  <si>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</si>
  <si>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</si>
  <si>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</si>
  <si>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</si>
  <si>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</si>
  <si>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</si>
  <si>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</si>
  <si>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</si>
  <si>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</si>
  <si>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</si>
  <si>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</si>
  <si>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</si>
  <si>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</si>
  <si>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</si>
  <si>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</si>
  <si>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</si>
  <si>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</si>
  <si>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</si>
  <si>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</si>
  <si>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</si>
  <si>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</si>
  <si>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</si>
  <si>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</si>
  <si>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</si>
  <si>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</si>
  <si>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</si>
  <si>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</si>
  <si>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</si>
  <si>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</si>
  <si>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</si>
  <si>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</si>
  <si>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</si>
  <si>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</si>
  <si>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</si>
  <si>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</si>
  <si>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</si>
  <si>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</si>
  <si>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</si>
  <si>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</si>
  <si>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</si>
  <si>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</si>
  <si>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</si>
  <si>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</si>
  <si>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</si>
  <si>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</si>
  <si>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</si>
  <si>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</si>
  <si>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</si>
  <si>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</si>
  <si>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</si>
  <si>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</si>
  <si>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</si>
  <si>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</si>
  <si>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</si>
  <si>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</si>
  <si>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</si>
  <si>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</si>
  <si>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</si>
  <si>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</si>
  <si>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</si>
  <si>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</si>
  <si>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</si>
  <si>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</si>
  <si>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</si>
  <si>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</si>
  <si>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</si>
  <si>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</si>
  <si>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</si>
  <si>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</si>
  <si>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</si>
  <si>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</si>
  <si>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</si>
  <si>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</si>
  <si>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</si>
  <si>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</si>
  <si>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</si>
  <si>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</si>
  <si>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</si>
  <si>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</si>
  <si>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</si>
  <si>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</si>
  <si>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</si>
  <si>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</si>
  <si>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</si>
  <si>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</si>
  <si>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</si>
  <si>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</si>
  <si>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</si>
  <si>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</si>
  <si>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</si>
  <si>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</si>
  <si>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</si>
  <si>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</si>
  <si>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</si>
  <si>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</si>
  <si>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</si>
  <si>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</si>
  <si>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</si>
  <si>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</si>
  <si>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</si>
  <si>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</si>
  <si>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</si>
  <si>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</si>
  <si>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</si>
  <si>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</si>
  <si>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</si>
  <si>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</si>
  <si>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</si>
  <si>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</si>
  <si>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</si>
  <si>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</si>
  <si>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</si>
  <si>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</si>
  <si>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</si>
  <si>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</si>
  <si>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</si>
  <si>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</si>
  <si>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</si>
  <si>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</si>
  <si>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</si>
  <si>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</si>
  <si>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</si>
  <si>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</si>
  <si>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</si>
  <si>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</si>
  <si>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</si>
  <si>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</si>
  <si>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</si>
  <si>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</si>
  <si>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</si>
  <si>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</si>
  <si>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</si>
  <si>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</si>
  <si>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</si>
  <si>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</si>
  <si>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</si>
  <si>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</si>
  <si>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</si>
  <si>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</si>
  <si>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</si>
  <si>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</si>
  <si>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</si>
  <si>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</si>
  <si>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</si>
  <si>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</si>
  <si>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</si>
  <si>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</si>
  <si>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</si>
  <si>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</si>
  <si>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</si>
  <si>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</si>
  <si>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</si>
  <si>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</si>
  <si>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</si>
  <si>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</si>
  <si>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</si>
  <si>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</si>
  <si>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</si>
  <si>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</si>
  <si>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</si>
  <si>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</si>
  <si>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</si>
  <si>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</si>
  <si>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</si>
  <si>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</si>
  <si>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</si>
  <si>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</si>
  <si>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</si>
  <si>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</si>
  <si>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</si>
  <si>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</si>
  <si>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</si>
  <si>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</si>
  <si>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</si>
  <si>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</si>
  <si>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</si>
  <si>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</si>
  <si>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</si>
  <si>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</si>
  <si>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</si>
  <si>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</si>
  <si>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</si>
  <si>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</si>
  <si>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</si>
  <si>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</si>
  <si>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</si>
  <si>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</si>
  <si>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</si>
  <si>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</si>
  <si>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</si>
  <si>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</si>
  <si>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</si>
  <si>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</si>
  <si>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</si>
  <si>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</si>
  <si>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</si>
  <si>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</si>
  <si>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</si>
  <si>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</si>
  <si>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</si>
  <si>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</si>
  <si>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</si>
  <si>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</si>
  <si>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</si>
  <si>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</si>
  <si>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</si>
  <si>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</si>
  <si>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</si>
  <si>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</si>
  <si>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</si>
  <si>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</si>
  <si>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</si>
  <si>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</si>
  <si>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</si>
  <si>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</si>
  <si>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</si>
  <si>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</si>
  <si>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</si>
  <si>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</si>
  <si>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</si>
  <si>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</si>
  <si>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</si>
  <si>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</si>
  <si>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</si>
  <si>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</si>
  <si>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</si>
  <si>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</si>
  <si>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</si>
  <si>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</si>
  <si>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</si>
  <si>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</si>
  <si>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</si>
  <si>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</si>
  <si>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</si>
  <si>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</si>
  <si>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</si>
  <si>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</si>
  <si>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</si>
  <si>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</si>
  <si>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</si>
  <si>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</si>
  <si>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</si>
  <si>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</si>
  <si>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</si>
  <si>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</si>
  <si>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</si>
  <si>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</si>
  <si>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</si>
  <si>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</si>
  <si>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</si>
  <si>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</si>
  <si>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</si>
  <si>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</si>
  <si>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</si>
  <si>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</si>
  <si>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</si>
  <si>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</si>
  <si>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</si>
  <si>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</si>
  <si>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</si>
  <si>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</si>
  <si>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</si>
  <si>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</si>
  <si>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</si>
  <si>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</si>
  <si>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</si>
  <si>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</si>
  <si>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</si>
  <si>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</si>
  <si>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</si>
  <si>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</si>
  <si>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</si>
  <si>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</si>
  <si>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</si>
  <si>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</si>
  <si>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</si>
  <si>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</si>
  <si>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</si>
  <si>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</si>
  <si>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</si>
  <si>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</si>
  <si>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</si>
  <si>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</si>
  <si>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</si>
  <si>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</si>
  <si>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</si>
  <si>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</si>
  <si>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</si>
  <si>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</si>
  <si>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</si>
  <si>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</si>
  <si>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</si>
  <si>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</si>
  <si>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</si>
  <si>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</si>
  <si>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</si>
  <si>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</si>
  <si>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</si>
  <si>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</si>
  <si>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</si>
  <si>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</si>
  <si>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</si>
  <si>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</si>
  <si>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</si>
  <si>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</si>
  <si>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</si>
  <si>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</si>
  <si>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</si>
  <si>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</si>
  <si>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</si>
  <si>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</si>
  <si>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</si>
  <si>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</si>
  <si>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</si>
  <si>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</si>
  <si>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</si>
  <si>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</si>
  <si>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</si>
  <si>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</si>
  <si>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</si>
  <si>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</si>
  <si>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</si>
  <si>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</si>
  <si>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</si>
  <si>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</si>
  <si>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</si>
  <si>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</si>
  <si>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</si>
  <si>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</si>
  <si>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</si>
  <si>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</si>
  <si>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</si>
  <si>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</si>
  <si>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</si>
  <si>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</si>
  <si>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</si>
  <si>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</si>
  <si>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</si>
  <si>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</si>
  <si>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</si>
  <si>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</si>
  <si>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</si>
  <si>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</si>
  <si>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</si>
  <si>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</si>
  <si>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</si>
  <si>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</si>
  <si>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</si>
  <si>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</si>
  <si>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</si>
  <si>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</si>
  <si>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</si>
  <si>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</si>
  <si>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</si>
  <si>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</si>
  <si>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</si>
  <si>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</si>
  <si>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</si>
  <si>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</si>
  <si>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</si>
  <si>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</si>
  <si>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</si>
  <si>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</si>
  <si>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</si>
  <si>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</si>
  <si>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</si>
  <si>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</si>
  <si>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</si>
  <si>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</si>
  <si>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</si>
  <si>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</si>
  <si>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</si>
  <si>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</si>
  <si>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</si>
  <si>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</si>
  <si>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</si>
  <si>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</si>
  <si>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</si>
  <si>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</si>
  <si>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</si>
  <si>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</si>
  <si>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</si>
  <si>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</si>
  <si>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</si>
  <si>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</si>
  <si>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</si>
  <si>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</si>
  <si>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</si>
  <si>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</si>
  <si>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</si>
  <si>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</si>
  <si>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</si>
  <si>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</si>
  <si>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</si>
  <si>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</si>
  <si>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</si>
  <si>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</si>
  <si>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</si>
  <si>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</si>
  <si>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</si>
  <si>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</si>
  <si>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</si>
  <si>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</si>
  <si>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</si>
  <si>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</si>
  <si>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</si>
  <si>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</si>
  <si>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</si>
  <si>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</si>
  <si>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</si>
  <si>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</si>
  <si>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</si>
  <si>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</si>
  <si>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</si>
  <si>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</si>
  <si>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</si>
  <si>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</si>
  <si>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</si>
  <si>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</si>
  <si>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</si>
  <si>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</si>
  <si>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</si>
  <si>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</si>
  <si>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</si>
  <si>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</si>
  <si>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</si>
  <si>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</si>
  <si>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</si>
  <si>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</si>
  <si>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</si>
  <si>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</si>
  <si>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</si>
  <si>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</si>
  <si>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</si>
  <si>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</si>
  <si>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</si>
  <si>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</si>
  <si>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</si>
  <si>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</si>
  <si>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</si>
  <si>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</si>
  <si>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</si>
  <si>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</si>
  <si>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</si>
  <si>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</si>
  <si>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</si>
  <si>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</si>
  <si>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</si>
  <si>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</si>
  <si>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</si>
  <si>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</si>
  <si>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</si>
  <si>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</si>
  <si>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</si>
  <si>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</si>
  <si>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</si>
  <si>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</si>
  <si>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</si>
  <si>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</si>
  <si>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</si>
  <si>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</si>
  <si>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</si>
  <si>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</si>
  <si>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</si>
  <si>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</si>
  <si>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</si>
  <si>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</si>
  <si>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</si>
  <si>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</si>
  <si>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</si>
  <si>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</si>
  <si>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</si>
  <si>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</si>
  <si>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</si>
  <si>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</si>
  <si>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</si>
  <si>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</si>
  <si>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</si>
  <si>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</si>
  <si>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</si>
  <si>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</si>
  <si>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</si>
  <si>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</si>
  <si>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</si>
  <si>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</si>
  <si>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</si>
  <si>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</si>
  <si>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</si>
  <si>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</si>
  <si>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</si>
  <si>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</si>
  <si>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</si>
  <si>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</si>
  <si>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</si>
  <si>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</si>
  <si>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</si>
  <si>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</si>
  <si>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</si>
  <si>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</si>
  <si>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</si>
  <si>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</si>
  <si>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</si>
  <si>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</si>
  <si>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</si>
  <si>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</si>
  <si>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</si>
  <si>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</si>
  <si>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</si>
  <si>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</si>
  <si>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</si>
  <si>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</si>
  <si>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</si>
  <si>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</si>
  <si>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</si>
  <si>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</si>
  <si>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</si>
  <si>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</si>
  <si>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</si>
  <si>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</si>
  <si>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</si>
  <si>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</si>
  <si>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</si>
  <si>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</si>
  <si>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</si>
  <si>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</si>
  <si>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</si>
  <si>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</si>
  <si>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</si>
  <si>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</si>
  <si>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</si>
  <si>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</si>
  <si>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</si>
  <si>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</si>
  <si>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</si>
  <si>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</si>
  <si>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</si>
  <si>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</si>
  <si>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</si>
  <si>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</si>
  <si>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</si>
  <si>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</si>
  <si>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</si>
  <si>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</si>
  <si>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</si>
  <si>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</si>
  <si>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</si>
  <si>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</si>
  <si>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</si>
  <si>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</si>
  <si>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</si>
  <si>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</si>
  <si>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</si>
  <si>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</si>
  <si>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</si>
  <si>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</si>
  <si>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</si>
  <si>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</si>
  <si>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</si>
  <si>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</si>
  <si>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</si>
  <si>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</si>
  <si>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</si>
  <si>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</si>
  <si>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</si>
  <si>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</si>
  <si>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</si>
  <si>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</si>
  <si>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</si>
  <si>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</si>
  <si>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</si>
  <si>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</si>
  <si>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</si>
  <si>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</si>
  <si>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</si>
  <si>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</si>
  <si>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</si>
  <si>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</si>
  <si>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</si>
  <si>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</si>
  <si>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</si>
  <si>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</si>
  <si>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</si>
  <si>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</si>
  <si>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</si>
  <si>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</si>
  <si>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</si>
  <si>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</si>
  <si>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</si>
  <si>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</si>
  <si>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</si>
  <si>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</si>
  <si>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</si>
  <si>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</si>
  <si>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</si>
  <si>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</si>
  <si>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</si>
  <si>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</si>
  <si>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</si>
  <si>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</si>
  <si>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</si>
  <si>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</si>
  <si>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</si>
  <si>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</si>
  <si>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</si>
  <si>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</si>
  <si>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</si>
  <si>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</si>
  <si>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</si>
  <si>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</si>
  <si>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</si>
  <si>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</si>
  <si>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</si>
  <si>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</si>
  <si>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</si>
  <si>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</si>
  <si>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</si>
  <si>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</si>
  <si>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</si>
  <si>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</si>
  <si>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</si>
  <si>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</si>
  <si>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</si>
  <si>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</si>
  <si>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</si>
  <si>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</si>
  <si>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</si>
  <si>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</si>
  <si>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</si>
  <si>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</si>
  <si>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</si>
  <si>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</si>
  <si>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</si>
  <si>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</si>
  <si>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</si>
  <si>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</si>
  <si>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</si>
  <si>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</si>
  <si>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</si>
  <si>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</si>
  <si>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</si>
  <si>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</si>
  <si>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</si>
  <si>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</si>
  <si>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</si>
  <si>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</si>
  <si>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</si>
  <si>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</si>
  <si>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</si>
  <si>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</si>
  <si>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</si>
  <si>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</si>
  <si>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</si>
  <si>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</si>
  <si>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</si>
  <si>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</si>
  <si>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</si>
  <si>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</si>
  <si>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</si>
  <si>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</si>
  <si>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</si>
  <si>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</si>
  <si>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</si>
  <si>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</si>
  <si>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</si>
  <si>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</si>
  <si>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</si>
  <si>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</si>
  <si>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</si>
  <si>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</si>
  <si>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</si>
  <si>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</si>
  <si>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</si>
  <si>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</si>
  <si>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</si>
  <si>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</si>
  <si>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</si>
  <si>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</si>
  <si>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</si>
  <si>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</si>
  <si>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</si>
  <si>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</si>
  <si>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</si>
  <si>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</si>
  <si>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</si>
  <si>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</si>
  <si>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</si>
  <si>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</si>
  <si>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</si>
  <si>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</si>
  <si>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</si>
  <si>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</si>
  <si>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</si>
  <si>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</si>
  <si>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</si>
  <si>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</si>
  <si>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</si>
  <si>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</si>
  <si>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</si>
  <si>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</si>
  <si>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</si>
  <si>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</si>
  <si>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</si>
  <si>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</si>
  <si>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</si>
  <si>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</si>
  <si>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</si>
  <si>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</si>
  <si>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</si>
  <si>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</si>
  <si>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</si>
  <si>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</si>
  <si>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</si>
  <si>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</si>
  <si>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</si>
  <si>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</si>
  <si>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</si>
  <si>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</si>
  <si>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</si>
  <si>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</si>
  <si>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</si>
  <si>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</si>
  <si>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</si>
  <si>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</si>
  <si>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</si>
  <si>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</si>
  <si>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</si>
  <si>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</si>
  <si>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</si>
  <si>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</si>
  <si>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</si>
  <si>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</si>
  <si>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</si>
  <si>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</si>
  <si>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</si>
  <si>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</si>
  <si>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</si>
  <si>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</si>
  <si>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</si>
  <si>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</si>
  <si>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</si>
  <si>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</si>
  <si>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</si>
  <si>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</si>
  <si>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</si>
  <si>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</si>
  <si>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</si>
  <si>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</si>
  <si>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</si>
  <si>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</si>
  <si>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</si>
  <si>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</si>
  <si>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</si>
  <si>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</si>
  <si>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</si>
  <si>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</si>
  <si>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</si>
  <si>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</si>
  <si>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</si>
  <si>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</si>
  <si>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</si>
  <si>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</si>
  <si>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</si>
  <si>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</si>
  <si>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</si>
  <si>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</si>
  <si>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</si>
  <si>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</si>
  <si>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</si>
  <si>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</si>
  <si>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</si>
  <si>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</si>
  <si>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</si>
  <si>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</si>
  <si>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</si>
  <si>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</si>
  <si>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</si>
  <si>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</si>
  <si>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</si>
  <si>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</si>
  <si>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</si>
  <si>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</si>
  <si>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</si>
  <si>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</si>
  <si>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</si>
  <si>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</si>
  <si>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</si>
  <si>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</si>
  <si>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</si>
  <si>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</si>
  <si>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</si>
  <si>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</si>
  <si>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</si>
  <si>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</si>
  <si>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</si>
  <si>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</si>
  <si>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</si>
  <si>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</si>
  <si>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</si>
  <si>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</si>
  <si>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</si>
  <si>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</si>
  <si>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</si>
  <si>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</si>
  <si>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</si>
  <si>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</si>
  <si>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</si>
  <si>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</si>
  <si>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</si>
  <si>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</si>
  <si>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</si>
  <si>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</si>
  <si>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</si>
  <si>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</si>
  <si>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</si>
  <si>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</si>
  <si>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</si>
  <si>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</si>
  <si>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</si>
  <si>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</si>
  <si>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</si>
  <si>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</si>
  <si>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</si>
  <si>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</si>
  <si>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</si>
  <si>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</si>
  <si>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</si>
  <si>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</si>
  <si>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</si>
  <si>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</si>
  <si>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</si>
  <si>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</si>
  <si>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</si>
  <si>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</si>
  <si>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</si>
  <si>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</si>
  <si>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</si>
  <si>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</si>
  <si>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</si>
  <si>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</si>
  <si>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</si>
  <si>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</si>
  <si>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</si>
  <si>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</si>
  <si>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</si>
  <si>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</si>
  <si>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</si>
  <si>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</si>
  <si>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</si>
  <si>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</si>
  <si>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</si>
  <si>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</si>
  <si>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</si>
  <si>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</si>
  <si>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</si>
  <si>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</si>
  <si>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</si>
  <si>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</si>
  <si>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</si>
  <si>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</si>
  <si>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</si>
  <si>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</si>
  <si>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</si>
  <si>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</si>
  <si>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</si>
  <si>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</si>
  <si>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</si>
  <si>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</si>
  <si>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</si>
  <si>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</si>
  <si>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</si>
  <si>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</si>
  <si>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</si>
  <si>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</si>
  <si>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</si>
  <si>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</si>
  <si>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</si>
  <si>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</si>
  <si>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</si>
  <si>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</si>
  <si>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</si>
  <si>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</si>
  <si>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</si>
  <si>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</si>
  <si>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</si>
  <si>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</si>
  <si>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</si>
  <si>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</si>
  <si>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</si>
  <si>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</si>
  <si>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</si>
  <si>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</si>
  <si>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</si>
  <si>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</si>
  <si>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</si>
  <si>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</si>
  <si>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</si>
  <si>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</si>
  <si>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</si>
  <si>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</si>
  <si>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</si>
  <si>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</si>
  <si>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</si>
  <si>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</si>
  <si>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</si>
  <si>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</si>
  <si>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</si>
  <si>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</si>
  <si>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</si>
  <si>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</si>
  <si>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</si>
  <si>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</si>
  <si>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</si>
  <si>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</si>
  <si>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</si>
  <si>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</si>
  <si>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</si>
  <si>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</si>
  <si>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</si>
  <si>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</si>
  <si>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</si>
  <si>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</si>
  <si>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</si>
  <si>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</si>
  <si>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</si>
  <si>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</si>
  <si>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</si>
  <si>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</si>
  <si>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</si>
  <si>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</si>
  <si>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</si>
  <si>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</si>
  <si>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</si>
  <si>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</si>
  <si>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</si>
  <si>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</si>
  <si>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</si>
  <si>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</si>
  <si>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</si>
  <si>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</si>
  <si>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</si>
  <si>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</si>
  <si>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</si>
  <si>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</si>
  <si>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</si>
  <si>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</si>
  <si>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</si>
  <si>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</si>
  <si>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</si>
  <si>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</si>
  <si>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</si>
  <si>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</si>
  <si>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</si>
  <si>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</si>
  <si>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</si>
  <si>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</si>
  <si>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</si>
  <si>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</si>
  <si>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</si>
  <si>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</si>
  <si>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</si>
  <si>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</si>
  <si>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</si>
  <si>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</si>
  <si>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</si>
  <si>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</si>
  <si>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</si>
  <si>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</si>
  <si>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</si>
  <si>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</si>
  <si>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</si>
  <si>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</si>
  <si>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</si>
  <si>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</si>
  <si>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</si>
  <si>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</si>
  <si>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</si>
  <si>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</si>
  <si>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</si>
  <si>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</si>
  <si>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</si>
  <si>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</si>
  <si>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</si>
  <si>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</si>
  <si>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</si>
  <si>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</si>
  <si>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</si>
  <si>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</si>
  <si>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</si>
  <si>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</si>
  <si>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</si>
  <si>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</si>
  <si>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</si>
  <si>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</si>
  <si>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</si>
  <si>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</si>
  <si>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</si>
  <si>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</si>
  <si>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</si>
  <si>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</si>
  <si>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</si>
  <si>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</si>
  <si>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</si>
  <si>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</si>
  <si>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</si>
  <si>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</si>
  <si>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</si>
  <si>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</si>
  <si>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</si>
  <si>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</si>
  <si>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</si>
  <si>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</si>
  <si>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</si>
  <si>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</si>
  <si>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</si>
  <si>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</si>
  <si>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</si>
  <si>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</si>
  <si>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</si>
  <si>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</si>
  <si>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</si>
  <si>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</si>
  <si>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</si>
  <si>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</si>
  <si>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</si>
  <si>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</si>
  <si>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</si>
  <si>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</si>
  <si>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</si>
  <si>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</si>
  <si>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</si>
  <si>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</si>
  <si>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</si>
  <si>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</si>
  <si>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</si>
  <si>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</si>
  <si>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</si>
  <si>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</si>
  <si>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</si>
  <si>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</si>
  <si>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</si>
  <si>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</si>
  <si>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</si>
  <si>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</si>
  <si>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</si>
  <si>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</si>
  <si>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</si>
  <si>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</si>
  <si>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</si>
  <si>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</si>
  <si>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</si>
  <si>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</si>
  <si>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</si>
  <si>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</si>
  <si>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</si>
  <si>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</si>
  <si>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</si>
  <si>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</si>
  <si>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</si>
  <si>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</si>
  <si>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</si>
  <si>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</si>
  <si>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</si>
  <si>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</si>
  <si>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</si>
  <si>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</si>
  <si>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</si>
  <si>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</si>
  <si>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</si>
  <si>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</si>
  <si>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</si>
  <si>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</si>
  <si>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</si>
  <si>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</si>
  <si>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</si>
  <si>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</si>
  <si>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</si>
  <si>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</si>
  <si>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</si>
  <si>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</si>
  <si>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</si>
  <si>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</si>
  <si>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</si>
  <si>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</si>
  <si>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</si>
  <si>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</si>
  <si>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</si>
  <si>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</si>
  <si>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</si>
  <si>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</si>
  <si>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</si>
  <si>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</si>
  <si>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</si>
  <si>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</si>
  <si>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</si>
  <si>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</si>
  <si>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</si>
  <si>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</si>
  <si>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</si>
  <si>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</si>
  <si>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</si>
  <si>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</si>
  <si>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</si>
  <si>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</si>
  <si>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</si>
  <si>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</si>
  <si>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</si>
  <si>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</si>
  <si>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</si>
  <si>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</si>
  <si>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</si>
  <si>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</si>
  <si>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</si>
  <si>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</si>
  <si>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</si>
  <si>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</si>
  <si>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</si>
  <si>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</si>
  <si>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</si>
  <si>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</si>
  <si>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</si>
  <si>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</si>
  <si>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</si>
  <si>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</si>
  <si>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</si>
  <si>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</si>
  <si>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</si>
  <si>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</si>
  <si>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</si>
  <si>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</si>
  <si>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</si>
  <si>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</si>
  <si>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</si>
  <si>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</si>
  <si>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</si>
  <si>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</si>
  <si>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</si>
  <si>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</si>
  <si>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</si>
  <si>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</si>
  <si>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</si>
  <si>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</si>
  <si>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</si>
  <si>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</si>
  <si>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</si>
  <si>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</si>
  <si>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</si>
  <si>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</si>
  <si>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</si>
  <si>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</si>
  <si>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</si>
  <si>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</si>
  <si>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</si>
  <si>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</si>
  <si>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</si>
  <si>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</si>
  <si>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</si>
  <si>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</si>
  <si>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</si>
  <si>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</si>
  <si>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</si>
  <si>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</si>
  <si>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</si>
  <si>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</si>
  <si>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</si>
  <si>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</si>
  <si>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</si>
  <si>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</si>
  <si>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</si>
  <si>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</si>
  <si>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</si>
  <si>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</si>
  <si>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</si>
  <si>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</si>
  <si>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</si>
  <si>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</si>
  <si>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</si>
  <si>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</si>
  <si>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</si>
  <si>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</si>
  <si>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</si>
  <si>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</si>
  <si>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</si>
  <si>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</si>
  <si>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</si>
  <si>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</si>
  <si>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</si>
  <si>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</si>
  <si>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</si>
  <si>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</si>
  <si>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</si>
  <si>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</si>
  <si>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</si>
  <si>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</si>
  <si>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</si>
  <si>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</si>
  <si>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</si>
  <si>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</si>
  <si>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</si>
  <si>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</si>
  <si>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</si>
  <si>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</si>
  <si>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</si>
  <si>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</si>
  <si>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</si>
  <si>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</si>
  <si>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</si>
  <si>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</si>
  <si>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</si>
  <si>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</si>
  <si>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</si>
  <si>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</si>
  <si>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</si>
  <si>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</si>
  <si>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</si>
  <si>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</si>
  <si>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</si>
  <si>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</si>
  <si>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</si>
  <si>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</si>
  <si>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</si>
  <si>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</si>
  <si>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</si>
  <si>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</si>
  <si>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</si>
  <si>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</si>
  <si>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</si>
  <si>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</si>
  <si>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</si>
  <si>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</si>
  <si>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</si>
  <si>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</si>
  <si>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</si>
  <si>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</si>
  <si>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</si>
  <si>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</si>
  <si>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</si>
  <si>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</si>
  <si>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</si>
  <si>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</si>
  <si>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</si>
  <si>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</si>
  <si>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</si>
  <si>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</si>
  <si>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</si>
  <si>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</si>
  <si>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</si>
  <si>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</si>
  <si>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</si>
  <si>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</si>
  <si>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</si>
  <si>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</si>
  <si>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</si>
  <si>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</si>
  <si>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</si>
  <si>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</si>
  <si>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</si>
  <si>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</si>
  <si>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</si>
  <si>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</si>
  <si>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</si>
  <si>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</si>
  <si>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</si>
  <si>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</si>
  <si>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</si>
  <si>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</si>
  <si>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</si>
  <si>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</si>
  <si>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</si>
  <si>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</si>
  <si>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</si>
  <si>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</si>
  <si>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</si>
  <si>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</si>
  <si>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</si>
  <si>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</si>
  <si>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</si>
  <si>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</si>
  <si>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</si>
  <si>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</si>
  <si>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</si>
  <si>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</si>
  <si>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</si>
  <si>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</si>
  <si>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</si>
  <si>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</si>
  <si>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</si>
  <si>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</si>
  <si>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</si>
  <si>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</si>
  <si>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</si>
  <si>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</si>
  <si>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</si>
  <si>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</si>
  <si>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</si>
  <si>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</si>
  <si>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</si>
  <si>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</si>
  <si>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</si>
  <si>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</si>
  <si>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</si>
  <si>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</si>
  <si>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</si>
  <si>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</si>
  <si>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</si>
  <si>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</si>
  <si>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</si>
  <si>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</si>
  <si>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</si>
  <si>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</si>
  <si>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</si>
  <si>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</si>
  <si>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</si>
  <si>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</si>
  <si>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</si>
  <si>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</si>
  <si>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</si>
  <si>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</si>
  <si>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</si>
  <si>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</si>
  <si>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</si>
  <si>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</si>
  <si>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</si>
  <si>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</si>
  <si>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</si>
  <si>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</si>
  <si>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</si>
  <si>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</si>
  <si>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</si>
  <si>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</si>
  <si>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</si>
  <si>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</si>
  <si>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</si>
  <si>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</si>
  <si>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</si>
  <si>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</si>
  <si>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</si>
  <si>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</si>
  <si>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</si>
  <si>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</si>
  <si>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</si>
  <si>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</si>
  <si>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</si>
  <si>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</si>
  <si>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</si>
  <si>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</si>
  <si>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</si>
  <si>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</si>
  <si>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</si>
  <si>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</si>
  <si>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</si>
  <si>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</si>
  <si>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</si>
  <si>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</si>
  <si>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</si>
  <si>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</si>
  <si>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</si>
  <si>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</si>
  <si>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</si>
  <si>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</si>
  <si>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</si>
  <si>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</si>
  <si>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</si>
  <si>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</si>
  <si>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</si>
  <si>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</si>
  <si>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</si>
  <si>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</si>
  <si>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</si>
  <si>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</si>
  <si>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</si>
  <si>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</si>
  <si>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</si>
  <si>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</si>
  <si>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</si>
  <si>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</si>
  <si>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</si>
  <si>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</si>
  <si>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</si>
  <si>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</si>
  <si>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</si>
  <si>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</si>
  <si>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</si>
  <si>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</si>
  <si>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</si>
  <si>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</si>
  <si>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</si>
  <si>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</si>
  <si>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</si>
  <si>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</si>
  <si>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</si>
  <si>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</si>
  <si>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</si>
  <si>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</si>
  <si>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</si>
  <si>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</si>
  <si>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</si>
  <si>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</si>
  <si>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</si>
  <si>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</si>
  <si>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</si>
  <si>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</si>
  <si>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</si>
  <si>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</si>
  <si>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</si>
  <si>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</si>
  <si>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</si>
  <si>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</si>
  <si>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</si>
  <si>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</si>
  <si>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</si>
  <si>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</si>
  <si>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</si>
  <si>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</si>
  <si>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</si>
  <si>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</si>
  <si>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</si>
  <si>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</si>
  <si>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</si>
  <si>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</si>
  <si>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</si>
  <si>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</si>
  <si>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</si>
  <si>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</si>
  <si>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</si>
  <si>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</si>
  <si>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</si>
  <si>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</si>
  <si>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</si>
  <si>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</si>
  <si>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</si>
  <si>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</si>
  <si>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</si>
  <si>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</si>
  <si>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</si>
  <si>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</si>
  <si>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</si>
  <si>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</si>
  <si>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</si>
  <si>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</si>
  <si>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</si>
  <si>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</si>
  <si>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</si>
  <si>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</si>
  <si>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</si>
  <si>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</si>
  <si>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</si>
  <si>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</si>
  <si>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</si>
  <si>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</si>
  <si>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</si>
  <si>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</si>
  <si>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</si>
  <si>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</si>
  <si>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</si>
  <si>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</si>
  <si>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</si>
  <si>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</si>
  <si>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</si>
  <si>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</si>
  <si>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</si>
  <si>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</si>
  <si>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</si>
  <si>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</si>
  <si>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</si>
  <si>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</si>
  <si>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</si>
  <si>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</si>
  <si>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</si>
  <si>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</si>
  <si>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</si>
  <si>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</si>
  <si>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</si>
  <si>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</si>
  <si>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</si>
  <si>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</si>
  <si>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</si>
  <si>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</si>
  <si>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</si>
  <si>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</si>
  <si>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</si>
  <si>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</si>
  <si>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</si>
  <si>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</si>
  <si>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</si>
  <si>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</si>
  <si>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</si>
  <si>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</si>
  <si>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</si>
  <si>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</si>
  <si>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</si>
  <si>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</si>
  <si>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</si>
  <si>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</si>
  <si>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</si>
  <si>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</si>
  <si>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</si>
  <si>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</si>
  <si>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</si>
  <si>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</si>
  <si>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</si>
  <si>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</si>
  <si>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</si>
  <si>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</si>
  <si>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</si>
  <si>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</si>
  <si>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</si>
  <si>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</si>
  <si>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</si>
  <si>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</si>
  <si>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</si>
  <si>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</si>
  <si>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</si>
  <si>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</si>
  <si>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</si>
  <si>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</si>
  <si>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</si>
  <si>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</si>
  <si>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</si>
  <si>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</si>
  <si>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</si>
  <si>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</si>
  <si>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</si>
  <si>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</si>
  <si>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</si>
  <si>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</si>
  <si>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</si>
  <si>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</si>
  <si>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</si>
  <si>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</si>
  <si>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</si>
  <si>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</si>
  <si>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</si>
  <si>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</si>
  <si>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</si>
  <si>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</si>
  <si>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</si>
  <si>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</si>
  <si>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</si>
  <si>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</si>
  <si>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</si>
  <si>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</si>
  <si>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</si>
  <si>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</si>
  <si>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</si>
  <si>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</si>
  <si>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</si>
  <si>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</si>
  <si>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</si>
  <si>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</si>
  <si>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</si>
  <si>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</si>
  <si>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</si>
  <si>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</si>
  <si>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</si>
  <si>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</si>
  <si>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</si>
  <si>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</si>
  <si>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</si>
  <si>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</si>
  <si>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</si>
  <si>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</si>
  <si>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</si>
  <si>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</si>
  <si>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</si>
  <si>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</si>
  <si>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</si>
  <si>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</si>
  <si>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</si>
  <si>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</si>
  <si>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</si>
  <si>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</si>
  <si>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</si>
  <si>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</si>
  <si>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</si>
  <si>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</si>
  <si>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</si>
  <si>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</si>
  <si>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</si>
  <si>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</si>
  <si>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</si>
  <si>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</si>
  <si>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</si>
  <si>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</si>
  <si>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</si>
  <si>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</si>
  <si>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</si>
  <si>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</si>
  <si>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</si>
  <si>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</si>
  <si>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</si>
  <si>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</si>
  <si>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</si>
  <si>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</si>
  <si>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</si>
  <si>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</si>
  <si>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</si>
  <si>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</si>
  <si>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</si>
  <si>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</si>
  <si>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</si>
  <si>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</si>
  <si>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</si>
  <si>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</si>
  <si>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</si>
  <si>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</si>
  <si>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</si>
  <si>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</si>
  <si>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</si>
  <si>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</si>
  <si>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</si>
  <si>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</si>
  <si>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</si>
  <si>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</si>
  <si>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</si>
  <si>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</si>
  <si>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</si>
  <si>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</si>
  <si>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</si>
  <si>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</si>
  <si>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</si>
  <si>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</si>
  <si>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</si>
  <si>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</si>
  <si>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</si>
  <si>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</si>
  <si>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</si>
  <si>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</si>
  <si>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</si>
  <si>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</si>
  <si>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</si>
  <si>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</si>
  <si>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</si>
  <si>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</si>
  <si>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</si>
  <si>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</si>
  <si>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</si>
  <si>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</si>
  <si>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</si>
  <si>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</si>
  <si>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</si>
  <si>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</si>
  <si>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</si>
  <si>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</si>
  <si>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</si>
  <si>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</si>
  <si>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</si>
  <si>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</si>
  <si>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</si>
  <si>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</si>
  <si>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</si>
  <si>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</si>
  <si>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</si>
  <si>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</si>
  <si>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</si>
  <si>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</si>
  <si>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</si>
  <si>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</si>
  <si>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</si>
  <si>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</si>
  <si>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</si>
  <si>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</si>
  <si>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</si>
  <si>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</si>
  <si>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</si>
  <si>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</si>
  <si>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</si>
  <si>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</si>
  <si>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</si>
  <si>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</si>
  <si>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</si>
  <si>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</si>
  <si>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</si>
  <si>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</si>
  <si>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</si>
  <si>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</si>
  <si>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</si>
  <si>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</si>
  <si>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</si>
  <si>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</si>
  <si>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</si>
  <si>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</si>
  <si>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</si>
  <si>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</si>
  <si>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</si>
  <si>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</si>
  <si>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</si>
  <si>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</si>
  <si>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</si>
  <si>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</si>
  <si>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</si>
  <si>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</si>
  <si>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</si>
  <si>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</si>
  <si>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</si>
  <si>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</si>
  <si>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</si>
  <si>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</si>
  <si>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</si>
  <si>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</si>
  <si>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</si>
  <si>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</si>
  <si>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</si>
  <si>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</si>
  <si>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</si>
  <si>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</si>
  <si>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</si>
  <si>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</si>
  <si>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</si>
  <si>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</si>
  <si>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</si>
  <si>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</si>
  <si>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</si>
  <si>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</si>
  <si>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</si>
  <si>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</si>
  <si>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</si>
  <si>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</si>
  <si>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</si>
  <si>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</si>
  <si>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</si>
  <si>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</si>
  <si>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</si>
  <si>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</si>
  <si>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</si>
  <si>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</si>
  <si>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</si>
  <si>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</si>
  <si>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</si>
  <si>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</si>
  <si>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</si>
  <si>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</si>
  <si>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</si>
  <si>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</si>
  <si>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</si>
  <si>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</si>
  <si>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</si>
  <si>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</si>
  <si>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</si>
  <si>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</si>
  <si>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</si>
  <si>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</si>
  <si>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</si>
  <si>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</si>
  <si>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</si>
  <si>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</si>
  <si>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</si>
  <si>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</si>
  <si>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</si>
  <si>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</si>
  <si>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</si>
  <si>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</si>
  <si>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</si>
  <si>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</si>
  <si>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</si>
  <si>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</si>
  <si>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</si>
  <si>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</si>
  <si>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</si>
  <si>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</si>
  <si>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</si>
  <si>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</si>
  <si>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</si>
  <si>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</si>
  <si>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</si>
  <si>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</si>
  <si>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</si>
  <si>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</si>
  <si>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</si>
  <si>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</si>
  <si>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</si>
  <si>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</si>
  <si>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</si>
  <si>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</si>
  <si>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</si>
  <si>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</si>
  <si>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</si>
  <si>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</si>
  <si>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</si>
  <si>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</si>
  <si>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</si>
  <si>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</si>
  <si>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</si>
  <si>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</si>
  <si>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</si>
  <si>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</si>
  <si>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</si>
  <si>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</si>
  <si>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</si>
  <si>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</si>
  <si>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</si>
  <si>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</si>
  <si>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</si>
  <si>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</si>
  <si>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</si>
  <si>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</si>
  <si>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</si>
  <si>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</si>
  <si>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</si>
  <si>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</si>
  <si>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</si>
  <si>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</si>
  <si>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</si>
  <si>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</si>
  <si>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</si>
  <si>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</si>
  <si>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</si>
  <si>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</si>
  <si>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</si>
  <si>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</si>
  <si>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</si>
  <si>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</si>
  <si>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</si>
  <si>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</si>
  <si>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</si>
  <si>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</si>
  <si>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</si>
  <si>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</si>
  <si>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</si>
  <si>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</si>
  <si>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</si>
  <si>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</si>
  <si>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</si>
  <si>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</si>
  <si>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</si>
  <si>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</si>
  <si>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</si>
  <si>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</si>
  <si>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</si>
  <si>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</si>
  <si>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</si>
  <si>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</si>
  <si>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</si>
  <si>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</si>
  <si>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</si>
  <si>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</si>
  <si>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</si>
  <si>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</si>
  <si>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</si>
  <si>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</si>
  <si>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</si>
  <si>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</si>
  <si>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</si>
  <si>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</si>
  <si>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</si>
  <si>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</si>
  <si>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</si>
  <si>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</si>
  <si>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</si>
  <si>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</si>
  <si>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</si>
  <si>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</si>
  <si>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</si>
  <si>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</si>
  <si>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</si>
  <si>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</si>
  <si>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</si>
  <si>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</si>
  <si>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</si>
  <si>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</si>
  <si>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</si>
  <si>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</si>
  <si>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</si>
  <si>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</si>
  <si>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</si>
  <si>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</si>
  <si>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</si>
  <si>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</si>
  <si>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</si>
  <si>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</si>
  <si>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</si>
  <si>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</si>
  <si>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</si>
  <si>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</si>
  <si>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</si>
  <si>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</si>
  <si>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</si>
  <si>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</si>
  <si>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</si>
  <si>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</si>
  <si>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</si>
  <si>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</si>
  <si>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</si>
  <si>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</si>
  <si>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</si>
  <si>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</si>
  <si>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</si>
  <si>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</si>
  <si>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</si>
  <si>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</si>
  <si>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</si>
  <si>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</si>
  <si>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</si>
  <si>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</si>
  <si>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</si>
  <si>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</si>
  <si>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</si>
  <si>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</si>
  <si>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</si>
  <si>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</si>
  <si>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</si>
  <si>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</si>
  <si>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</si>
  <si>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</si>
  <si>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</si>
  <si>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</si>
  <si>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</si>
  <si>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</si>
  <si>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</si>
  <si>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</si>
  <si>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</si>
  <si>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</si>
  <si>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</si>
  <si>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</si>
  <si>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</si>
  <si>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</si>
  <si>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</si>
  <si>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</si>
  <si>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</si>
  <si>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</si>
  <si>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</si>
  <si>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</si>
  <si>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</si>
  <si>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</si>
  <si>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</si>
  <si>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</si>
  <si>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</si>
  <si>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</si>
  <si>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</si>
  <si>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</si>
  <si>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</si>
  <si>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</si>
  <si>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</si>
  <si>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</si>
  <si>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</si>
  <si>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</si>
  <si>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</si>
  <si>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</si>
  <si>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</si>
  <si>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</si>
  <si>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</si>
  <si>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</si>
  <si>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</si>
  <si>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</si>
  <si>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</si>
  <si>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</si>
  <si>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</si>
  <si>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</si>
  <si>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</si>
  <si>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</si>
  <si>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</si>
  <si>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</si>
  <si>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</si>
  <si>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</si>
  <si>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</si>
  <si>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</si>
  <si>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</si>
  <si>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</si>
  <si>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</si>
  <si>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</si>
  <si>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</si>
  <si>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</si>
  <si>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</si>
  <si>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</si>
  <si>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</si>
  <si>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</si>
  <si>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</si>
  <si>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</si>
  <si>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</si>
  <si>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</si>
  <si>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</si>
  <si>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</si>
  <si>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</si>
  <si>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</si>
  <si>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</si>
  <si>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</si>
  <si>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</si>
  <si>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</si>
  <si>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</si>
  <si>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</si>
  <si>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</si>
  <si>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</si>
  <si>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</si>
  <si>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</si>
  <si>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</si>
  <si>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</si>
  <si>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</si>
  <si>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</si>
  <si>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</si>
  <si>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</si>
  <si>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</si>
  <si>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</si>
  <si>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</si>
  <si>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</si>
  <si>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</si>
  <si>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</si>
  <si>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</si>
  <si>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</si>
  <si>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</si>
  <si>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</si>
  <si>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</si>
  <si>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</si>
  <si>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</si>
  <si>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</si>
  <si>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</si>
  <si>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</si>
  <si>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</si>
  <si>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</si>
  <si>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</si>
  <si>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</si>
  <si>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</si>
  <si>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</si>
  <si>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</si>
  <si>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</si>
  <si>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</si>
  <si>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</si>
  <si>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</si>
  <si>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</si>
  <si>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</si>
  <si>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</si>
  <si>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</si>
  <si>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</si>
  <si>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</si>
  <si>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</si>
  <si>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</si>
  <si>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</si>
  <si>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</si>
  <si>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</si>
  <si>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</si>
  <si>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</si>
  <si>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</si>
  <si>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</si>
  <si>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</si>
  <si>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</si>
  <si>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</si>
  <si>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</si>
  <si>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</si>
  <si>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</si>
  <si>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</si>
  <si>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</si>
  <si>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</si>
  <si>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</si>
  <si>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</si>
  <si>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</si>
  <si>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</si>
  <si>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</si>
  <si>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</si>
  <si>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</si>
  <si>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</si>
  <si>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</si>
  <si>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</si>
  <si>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</si>
  <si>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</si>
  <si>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</si>
  <si>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</si>
  <si>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</si>
  <si>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</si>
  <si>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</si>
  <si>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</si>
  <si>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</si>
  <si>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</si>
  <si>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</si>
  <si>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</si>
  <si>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</si>
  <si>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</si>
  <si>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</si>
  <si>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</si>
  <si>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</si>
  <si>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</si>
  <si>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</si>
  <si>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</si>
  <si>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</si>
  <si>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</si>
  <si>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</si>
  <si>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</si>
  <si>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</si>
  <si>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</si>
  <si>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</si>
  <si>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</si>
  <si>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</si>
  <si>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</si>
  <si>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</si>
  <si>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</si>
  <si>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</si>
  <si>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</si>
  <si>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</si>
  <si>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</si>
  <si>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</si>
  <si>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</si>
  <si>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</si>
  <si>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</si>
  <si>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</si>
  <si>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</si>
  <si>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</si>
  <si>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</si>
  <si>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</si>
  <si>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</si>
  <si>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</si>
  <si>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</si>
  <si>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</si>
  <si>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</si>
  <si>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</si>
  <si>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</si>
  <si>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</si>
  <si>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</si>
  <si>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</si>
  <si>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</si>
  <si>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</si>
  <si>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</si>
  <si>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</si>
  <si>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</si>
  <si>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</si>
  <si>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</si>
  <si>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</si>
  <si>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</si>
  <si>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</si>
  <si>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</si>
  <si>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</si>
  <si>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</si>
  <si>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</si>
  <si>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</si>
  <si>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</si>
  <si>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</si>
  <si>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</si>
  <si>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</si>
  <si>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</si>
  <si>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</si>
  <si>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</si>
  <si>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</si>
  <si>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</si>
  <si>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</si>
  <si>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</si>
  <si>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</si>
  <si>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</si>
  <si>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</si>
  <si>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</si>
  <si>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</si>
  <si>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</si>
  <si>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</si>
  <si>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</si>
  <si>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</si>
  <si>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</si>
  <si>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</si>
  <si>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</si>
  <si>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</si>
  <si>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</si>
  <si>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</si>
  <si>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</si>
  <si>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</si>
  <si>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</si>
  <si>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</si>
  <si>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</si>
  <si>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</si>
  <si>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</si>
  <si>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</si>
  <si>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</si>
  <si>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</si>
  <si>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</si>
  <si>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</si>
  <si>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</si>
  <si>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</si>
  <si>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</si>
  <si>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</si>
  <si>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</si>
  <si>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</si>
  <si>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</si>
  <si>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</si>
  <si>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</si>
  <si>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</si>
  <si>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</si>
  <si>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</si>
  <si>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</si>
  <si>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</si>
  <si>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</si>
  <si>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</si>
  <si>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</si>
  <si>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</si>
  <si>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</si>
  <si>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</si>
  <si>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</si>
  <si>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</si>
  <si>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</si>
  <si>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</si>
  <si>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</si>
  <si>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</si>
  <si>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</si>
  <si>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</si>
  <si>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</si>
  <si>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</si>
  <si>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</si>
  <si>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</si>
  <si>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</si>
  <si>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</si>
  <si>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</si>
  <si>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</si>
  <si>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</si>
  <si>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</si>
  <si>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</si>
  <si>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</si>
  <si>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</si>
  <si>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</si>
  <si>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</si>
  <si>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</si>
  <si>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</si>
  <si>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</si>
  <si>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</si>
  <si>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</si>
  <si>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</si>
  <si>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</si>
  <si>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</si>
  <si>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</si>
  <si>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</si>
  <si>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</si>
  <si>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</si>
  <si>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</si>
  <si>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</si>
  <si>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</si>
  <si>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</si>
  <si>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</si>
  <si>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</si>
  <si>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</si>
  <si>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</si>
  <si>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</si>
  <si>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</si>
  <si>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</si>
  <si>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</si>
  <si>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</si>
  <si>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</si>
  <si>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</si>
  <si>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</si>
  <si>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</si>
  <si>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</si>
  <si>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</si>
  <si>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</si>
  <si>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</si>
  <si>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</si>
  <si>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</si>
  <si>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</si>
  <si>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</si>
  <si>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</si>
  <si>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</si>
  <si>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</si>
  <si>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</si>
  <si>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</si>
  <si>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</si>
  <si>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</si>
  <si>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</si>
  <si>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</si>
  <si>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</si>
  <si>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</si>
  <si>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</si>
  <si>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</si>
  <si>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</si>
  <si>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</si>
  <si>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</si>
  <si>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</si>
  <si>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</si>
  <si>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</si>
  <si>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</si>
  <si>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</si>
  <si>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</si>
  <si>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</si>
  <si>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</si>
  <si>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</si>
  <si>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</si>
  <si>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</si>
  <si>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</si>
  <si>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</si>
  <si>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</si>
  <si>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</si>
  <si>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</si>
  <si>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</si>
  <si>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</si>
  <si>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</si>
  <si>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</si>
  <si>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</si>
  <si>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</si>
  <si>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</si>
  <si>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</si>
  <si>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</si>
  <si>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</si>
  <si>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</si>
  <si>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</si>
  <si>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</si>
  <si>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</si>
  <si>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</si>
  <si>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</si>
  <si>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</si>
  <si>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</si>
  <si>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</si>
  <si>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</si>
  <si>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</si>
  <si>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</si>
  <si>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</si>
  <si>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</si>
  <si>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</si>
  <si>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</si>
  <si>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</si>
  <si>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</si>
  <si>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</si>
  <si>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</si>
  <si>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</si>
  <si>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</si>
  <si>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</si>
  <si>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</si>
  <si>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</si>
  <si>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</si>
  <si>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</si>
  <si>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</si>
  <si>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</si>
  <si>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</si>
  <si>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</si>
  <si>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</si>
  <si>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</si>
  <si>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</si>
  <si>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</si>
  <si>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</si>
  <si>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</si>
  <si>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</si>
  <si>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</si>
  <si>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</si>
  <si>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</si>
  <si>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</si>
  <si>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</si>
  <si>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</si>
  <si>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</si>
  <si>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</si>
  <si>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</si>
  <si>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</si>
  <si>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</si>
  <si>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</si>
  <si>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</si>
  <si>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</si>
  <si>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</si>
  <si>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</si>
  <si>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</si>
  <si>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</si>
  <si>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</si>
  <si>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</si>
  <si>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</si>
  <si>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</si>
  <si>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</si>
  <si>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</si>
  <si>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</si>
  <si>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</si>
  <si>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</si>
  <si>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</si>
  <si>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</si>
  <si>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</si>
  <si>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</si>
  <si>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</si>
  <si>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</si>
  <si>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</si>
  <si>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</si>
  <si>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</si>
  <si>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</si>
  <si>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</si>
  <si>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</si>
  <si>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</si>
  <si>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</si>
  <si>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</si>
  <si>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</si>
  <si>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</si>
  <si>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</si>
  <si>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</si>
  <si>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</si>
  <si>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</si>
  <si>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</si>
  <si>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</si>
  <si>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</si>
  <si>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</si>
  <si>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</si>
  <si>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</si>
  <si>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</si>
  <si>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</si>
  <si>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</si>
  <si>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</si>
  <si>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</si>
  <si>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</si>
  <si>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</si>
  <si>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</si>
  <si>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</si>
  <si>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</si>
  <si>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</si>
  <si>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</si>
  <si>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</si>
  <si>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</si>
  <si>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</si>
  <si>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</si>
  <si>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</si>
  <si>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</si>
  <si>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</si>
  <si>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</si>
  <si>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</si>
  <si>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</si>
  <si>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</si>
  <si>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</si>
  <si>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</si>
  <si>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</si>
  <si>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</si>
  <si>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</si>
  <si>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</si>
  <si>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</si>
  <si>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</si>
  <si>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</si>
  <si>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</si>
  <si>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</si>
  <si>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</si>
  <si>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</si>
  <si>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</si>
  <si>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</si>
  <si>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</si>
  <si>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</si>
  <si>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</si>
  <si>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</si>
  <si>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</si>
  <si>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</si>
  <si>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</si>
  <si>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</si>
  <si>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</si>
  <si>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</si>
  <si>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</si>
  <si>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</si>
  <si>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</si>
  <si>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</si>
  <si>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</si>
  <si>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</si>
  <si>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</si>
  <si>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</si>
  <si>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</si>
  <si>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</si>
  <si>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</si>
  <si>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</si>
  <si>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</si>
  <si>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</si>
  <si>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</si>
  <si>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</si>
  <si>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</si>
  <si>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</si>
  <si>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</si>
  <si>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</si>
  <si>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</si>
  <si>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</si>
  <si>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</si>
  <si>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</si>
  <si>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</si>
  <si>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</si>
  <si>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</si>
  <si>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</si>
  <si>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</si>
  <si>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</si>
  <si>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</si>
  <si>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</si>
  <si>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</si>
  <si>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</si>
  <si>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</si>
  <si>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</si>
  <si>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</si>
  <si>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</si>
  <si>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</si>
  <si>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</si>
  <si>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</si>
  <si>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</si>
  <si>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</si>
  <si>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</si>
  <si>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</si>
  <si>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</si>
  <si>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</si>
  <si>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</si>
  <si>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</si>
  <si>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</si>
  <si>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</si>
  <si>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</si>
  <si>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</si>
  <si>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</si>
  <si>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</si>
  <si>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</si>
  <si>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</si>
  <si>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</si>
  <si>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</si>
  <si>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</si>
  <si>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</si>
  <si>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</si>
  <si>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</si>
  <si>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</si>
  <si>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</si>
  <si>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</si>
  <si>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</si>
  <si>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</si>
  <si>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</si>
  <si>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</si>
  <si>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</si>
  <si>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</si>
  <si>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</si>
  <si>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</si>
  <si>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</si>
  <si>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</si>
  <si>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</si>
  <si>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</si>
  <si>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</si>
  <si>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</si>
  <si>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</si>
  <si>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</si>
  <si>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</si>
  <si>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</si>
  <si>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</si>
  <si>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</si>
  <si>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</si>
  <si>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</si>
  <si>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</si>
  <si>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</si>
  <si>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</si>
  <si>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</si>
  <si>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</si>
  <si>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</si>
  <si>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</si>
  <si>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</si>
  <si>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</si>
  <si>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</si>
  <si>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</si>
  <si>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</si>
  <si>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</si>
  <si>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</si>
  <si>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</si>
  <si>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</si>
  <si>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</si>
  <si>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</si>
  <si>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</si>
  <si>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</si>
  <si>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</si>
  <si>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</si>
  <si>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</si>
  <si>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</si>
  <si>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</si>
  <si>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</si>
  <si>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</si>
  <si>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</si>
  <si>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</si>
  <si>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</si>
  <si>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</si>
  <si>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</si>
  <si>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</si>
  <si>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</si>
  <si>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</si>
  <si>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</si>
  <si>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</si>
  <si>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</si>
  <si>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</si>
  <si>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</si>
  <si>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</si>
  <si>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</si>
  <si>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</si>
  <si>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</si>
  <si>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</si>
  <si>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</si>
  <si>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</si>
  <si>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</si>
  <si>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</si>
  <si>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</si>
  <si>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</si>
  <si>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</si>
  <si>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</si>
  <si>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</si>
  <si>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</si>
  <si>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</si>
  <si>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</si>
  <si>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</si>
  <si>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</si>
  <si>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</si>
  <si>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</si>
  <si>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</si>
  <si>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</si>
  <si>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</si>
  <si>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</si>
  <si>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</si>
  <si>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</si>
  <si>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</si>
  <si>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</si>
  <si>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</si>
  <si>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</si>
  <si>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</si>
  <si>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</si>
  <si>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</si>
  <si>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</si>
  <si>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</si>
  <si>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</si>
  <si>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</si>
  <si>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</si>
  <si>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</si>
  <si>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</si>
  <si>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</si>
  <si>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</si>
  <si>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</si>
  <si>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</si>
  <si>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</si>
  <si>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</si>
  <si>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</si>
  <si>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</si>
  <si>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</si>
  <si>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</si>
  <si>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</si>
  <si>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</si>
  <si>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</si>
  <si>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</si>
  <si>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</si>
  <si>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</si>
  <si>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</si>
  <si>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</si>
  <si>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</si>
  <si>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</si>
  <si>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</si>
  <si>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</si>
  <si>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</si>
  <si>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</si>
  <si>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</si>
  <si>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</si>
  <si>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</si>
  <si>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</si>
  <si>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</si>
  <si>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</si>
  <si>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</si>
  <si>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</si>
  <si>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</si>
  <si>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</si>
  <si>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</si>
  <si>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</si>
  <si>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</si>
  <si>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</si>
  <si>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</si>
  <si>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</si>
  <si>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</si>
  <si>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</si>
  <si>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</si>
  <si>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</si>
  <si>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</si>
  <si>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</si>
  <si>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</si>
  <si>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</si>
  <si>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</si>
  <si>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</si>
  <si>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</si>
  <si>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</si>
  <si>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</si>
  <si>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</si>
  <si>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</si>
  <si>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</si>
  <si>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</si>
  <si>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</si>
  <si>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</si>
  <si>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</si>
  <si>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</si>
  <si>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</si>
  <si>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</si>
  <si>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</si>
  <si>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</si>
  <si>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</si>
  <si>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</si>
  <si>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</si>
  <si>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</si>
  <si>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</si>
  <si>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</si>
  <si>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</si>
  <si>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</si>
  <si>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</si>
  <si>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</si>
  <si>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</si>
  <si>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</si>
  <si>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</si>
  <si>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</si>
  <si>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</si>
  <si>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</si>
  <si>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</si>
  <si>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</si>
  <si>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</si>
  <si>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</si>
  <si>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</si>
  <si>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</si>
  <si>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</si>
  <si>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</si>
  <si>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</si>
  <si>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</si>
  <si>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</si>
  <si>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</si>
  <si>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</si>
  <si>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</si>
  <si>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</si>
  <si>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</si>
  <si>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</si>
  <si>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</si>
  <si>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</si>
  <si>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</si>
  <si>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</si>
  <si>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</si>
  <si>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</si>
  <si>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</si>
  <si>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</si>
  <si>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</si>
  <si>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</si>
  <si>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</si>
  <si>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</si>
  <si>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</si>
  <si>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</si>
  <si>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</si>
  <si>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</si>
  <si>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</si>
  <si>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</si>
  <si>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</si>
  <si>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</si>
  <si>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</si>
  <si>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</si>
  <si>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</si>
  <si>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</si>
  <si>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</si>
  <si>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</si>
  <si>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</si>
  <si>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</si>
  <si>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</si>
  <si>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</si>
  <si>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</si>
  <si>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</si>
  <si>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</si>
  <si>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</si>
  <si>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</si>
  <si>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</si>
  <si>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</si>
  <si>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</si>
  <si>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</si>
  <si>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</si>
  <si>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</si>
  <si>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</si>
  <si>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</si>
  <si>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</si>
  <si>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</si>
  <si>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</si>
  <si>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</si>
  <si>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</si>
  <si>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</si>
  <si>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</si>
  <si>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</si>
  <si>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</si>
  <si>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</si>
  <si>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</si>
  <si>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</si>
  <si>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</si>
  <si>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</si>
  <si>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</si>
  <si>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</si>
  <si>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</si>
  <si>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</si>
  <si>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</si>
  <si>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</si>
  <si>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</si>
  <si>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</si>
  <si>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</si>
  <si>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</si>
  <si>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</si>
  <si>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</si>
  <si>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</si>
  <si>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</si>
  <si>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</si>
  <si>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</si>
  <si>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</si>
  <si>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</si>
  <si>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</si>
  <si>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</si>
  <si>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</si>
  <si>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</si>
  <si>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</si>
  <si>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</si>
  <si>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</si>
  <si>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</si>
  <si>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</si>
  <si>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</si>
  <si>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</si>
  <si>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</si>
  <si>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</si>
  <si>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</si>
  <si>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</si>
  <si>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</si>
  <si>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</si>
  <si>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</si>
  <si>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</si>
  <si>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</si>
  <si>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</si>
  <si>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</si>
  <si>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</si>
  <si>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</si>
  <si>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</si>
  <si>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</si>
  <si>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</si>
  <si>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</si>
  <si>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</si>
  <si>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</si>
  <si>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</si>
  <si>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</si>
  <si>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</si>
  <si>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</si>
  <si>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</si>
  <si>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</si>
  <si>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</si>
  <si>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</si>
  <si>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</si>
  <si>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</si>
  <si>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</si>
  <si>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</si>
  <si>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</si>
  <si>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</si>
  <si>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</si>
  <si>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</si>
  <si>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</si>
  <si>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</si>
  <si>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</si>
  <si>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</si>
  <si>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</si>
  <si>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</si>
  <si>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</si>
  <si>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</si>
  <si>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</si>
  <si>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</si>
  <si>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</si>
  <si>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</si>
  <si>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</si>
  <si>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</si>
  <si>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</si>
  <si>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</si>
  <si>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</si>
  <si>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</si>
  <si>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</si>
  <si>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</si>
  <si>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</si>
  <si>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</si>
  <si>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</si>
  <si>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</si>
  <si>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</si>
  <si>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</si>
  <si>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</si>
  <si>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</si>
  <si>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</si>
  <si>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</si>
  <si>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</si>
  <si>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</si>
  <si>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</si>
  <si>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</si>
  <si>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</si>
  <si>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</si>
  <si>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</si>
  <si>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</si>
  <si>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</si>
  <si>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</si>
  <si>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</si>
  <si>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</si>
  <si>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</si>
  <si>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</si>
  <si>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</si>
  <si>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</si>
  <si>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</si>
  <si>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</si>
  <si>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</si>
  <si>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</si>
  <si>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</si>
  <si>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</si>
  <si>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</si>
  <si>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</si>
  <si>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</si>
  <si>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</si>
  <si>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</si>
  <si>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</si>
  <si>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</si>
  <si>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</si>
  <si>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</si>
  <si>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</si>
  <si>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</si>
  <si>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</si>
  <si>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</si>
  <si>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</si>
  <si>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</si>
  <si>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</si>
  <si>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</si>
  <si>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</si>
  <si>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</si>
  <si>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</si>
  <si>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</si>
  <si>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</si>
  <si>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</si>
  <si>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</si>
  <si>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</si>
  <si>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</si>
  <si>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</si>
  <si>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</si>
  <si>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</si>
  <si>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</si>
  <si>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</si>
  <si>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</si>
  <si>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</si>
  <si>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</si>
  <si>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</si>
  <si>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</si>
  <si>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</si>
  <si>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</si>
  <si>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</si>
  <si>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</si>
  <si>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</si>
  <si>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</si>
  <si>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</si>
  <si>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</si>
  <si>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</si>
  <si>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</si>
  <si>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</si>
  <si>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</si>
  <si>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</si>
  <si>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</si>
  <si>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</si>
  <si>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</si>
  <si>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</si>
  <si>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</si>
  <si>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</si>
  <si>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</si>
  <si>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</si>
  <si>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</si>
  <si>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</si>
  <si>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</si>
  <si>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</si>
  <si>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</si>
  <si>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</si>
  <si>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</si>
  <si>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</si>
  <si>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</si>
  <si>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</si>
  <si>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</si>
  <si>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</si>
  <si>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</si>
  <si>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</si>
  <si>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</si>
  <si>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</si>
  <si>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</si>
  <si>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</si>
  <si>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</si>
  <si>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</si>
  <si>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</si>
  <si>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</si>
  <si>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</si>
  <si>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</si>
  <si>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</si>
  <si>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</si>
  <si>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</si>
  <si>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</si>
  <si>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</si>
  <si>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</si>
  <si>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</si>
  <si>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</si>
  <si>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</si>
  <si>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</si>
  <si>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</si>
  <si>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</si>
  <si>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</si>
  <si>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</si>
  <si>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</si>
  <si>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</si>
  <si>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</si>
  <si>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</si>
  <si>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</si>
  <si>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</si>
  <si>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</si>
  <si>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</si>
  <si>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</si>
  <si>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</si>
  <si>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</si>
  <si>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</si>
  <si>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</si>
  <si>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</si>
  <si>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</si>
  <si>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</si>
  <si>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</si>
  <si>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</si>
  <si>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</si>
  <si>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</si>
  <si>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</si>
  <si>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</si>
  <si>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</si>
  <si>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</si>
  <si>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</si>
  <si>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</si>
  <si>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</si>
  <si>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</si>
  <si>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</si>
  <si>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</si>
  <si>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</si>
  <si>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</si>
  <si>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</si>
  <si>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</si>
  <si>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</si>
  <si>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</si>
  <si>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</si>
  <si>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</si>
  <si>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</si>
  <si>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</si>
  <si>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</si>
  <si>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</si>
  <si>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</si>
  <si>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</si>
  <si>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</si>
  <si>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</si>
  <si>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</si>
  <si>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</si>
  <si>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</si>
  <si>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</si>
  <si>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</si>
  <si>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</si>
  <si>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</si>
  <si>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</si>
  <si>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</si>
  <si>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</si>
  <si>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</si>
  <si>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</si>
  <si>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</si>
  <si>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</si>
  <si>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</si>
  <si>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</si>
  <si>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</si>
  <si>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</si>
  <si>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</si>
  <si>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</si>
  <si>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</si>
  <si>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</si>
  <si>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</si>
  <si>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</si>
  <si>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</si>
  <si>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</si>
  <si>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</si>
  <si>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</si>
  <si>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</si>
  <si>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</si>
  <si>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</si>
  <si>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</si>
  <si>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</si>
  <si>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</si>
  <si>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</si>
  <si>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</si>
  <si>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</si>
  <si>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</si>
  <si>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</si>
  <si>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</si>
  <si>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</si>
  <si>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</si>
  <si>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</si>
  <si>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</si>
  <si>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</si>
  <si>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</si>
  <si>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</si>
  <si>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</si>
  <si>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</si>
  <si>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</si>
  <si>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</si>
  <si>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</si>
  <si>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</si>
  <si>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</si>
  <si>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</si>
  <si>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</si>
  <si>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</si>
  <si>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</si>
  <si>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</si>
  <si>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</si>
  <si>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</si>
  <si>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</si>
  <si>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</si>
  <si>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</si>
  <si>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</si>
  <si>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</si>
  <si>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</si>
  <si>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</si>
  <si>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</si>
  <si>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</si>
  <si>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</si>
  <si>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</si>
  <si>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</si>
  <si>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</si>
  <si>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</si>
  <si>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</si>
  <si>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</si>
  <si>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</si>
  <si>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</si>
  <si>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</si>
  <si>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</si>
  <si>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</si>
  <si>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</si>
  <si>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</si>
  <si>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</si>
  <si>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</si>
  <si>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</si>
  <si>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</si>
  <si>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</si>
  <si>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</si>
  <si>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</si>
  <si>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</si>
  <si>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</si>
  <si>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</si>
  <si>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</si>
  <si>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</si>
  <si>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</si>
  <si>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</si>
  <si>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</si>
  <si>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</si>
  <si>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</si>
  <si>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</si>
  <si>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</si>
  <si>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</si>
  <si>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</si>
  <si>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</si>
  <si>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</si>
  <si>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</si>
  <si>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</si>
  <si>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</si>
  <si>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</si>
  <si>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</si>
  <si>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</si>
  <si>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</si>
  <si>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</si>
  <si>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</si>
  <si>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</si>
  <si>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</si>
  <si>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</si>
  <si>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</si>
  <si>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</si>
  <si>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</si>
  <si>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</si>
  <si>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</si>
  <si>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</si>
  <si>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</si>
  <si>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</si>
  <si>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</si>
  <si>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</si>
  <si>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</si>
  <si>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</si>
  <si>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</si>
  <si>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</si>
  <si>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</si>
  <si>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</si>
  <si>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</si>
  <si>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</si>
  <si>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</si>
  <si>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</si>
  <si>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</si>
  <si>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</si>
  <si>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</si>
  <si>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</si>
  <si>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</si>
  <si>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</si>
  <si>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</si>
  <si>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</si>
  <si>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</si>
  <si>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</si>
  <si>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</si>
  <si>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</si>
  <si>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</si>
  <si>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</si>
  <si>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</si>
  <si>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</si>
  <si>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</si>
  <si>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</si>
  <si>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</si>
  <si>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</si>
  <si>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</si>
  <si>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</si>
  <si>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</si>
  <si>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</si>
  <si>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</si>
  <si>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</si>
  <si>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</si>
  <si>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</si>
  <si>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</si>
  <si>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</si>
  <si>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</si>
  <si>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</si>
  <si>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</si>
  <si>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</si>
  <si>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</si>
  <si>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</si>
  <si>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</si>
  <si>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</si>
  <si>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</si>
  <si>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</si>
  <si>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</si>
  <si>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</si>
  <si>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</si>
  <si>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</si>
  <si>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</si>
  <si>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</si>
  <si>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</si>
  <si>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</si>
  <si>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</si>
  <si>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</si>
  <si>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</si>
  <si>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</si>
  <si>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</si>
  <si>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</si>
  <si>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</si>
  <si>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</si>
  <si>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</si>
  <si>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</si>
  <si>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</si>
  <si>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</si>
  <si>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</si>
  <si>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</si>
  <si>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</si>
  <si>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</si>
  <si>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</si>
  <si>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</si>
  <si>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</si>
  <si>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</si>
  <si>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</si>
  <si>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</si>
  <si>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</si>
  <si>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</si>
  <si>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</si>
  <si>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</si>
  <si>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</si>
  <si>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</si>
  <si>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</si>
  <si>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</si>
  <si>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</si>
  <si>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</si>
  <si>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</si>
  <si>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</si>
  <si>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</si>
  <si>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</si>
  <si>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</si>
  <si>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</si>
  <si>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</si>
  <si>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</si>
  <si>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</si>
  <si>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</si>
  <si>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</si>
  <si>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</si>
  <si>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</si>
  <si>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</si>
  <si>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</si>
  <si>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</si>
  <si>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</si>
  <si>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</si>
  <si>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</si>
  <si>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</si>
  <si>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</si>
  <si>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</si>
  <si>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</si>
  <si>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</si>
  <si>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</si>
  <si>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</si>
  <si>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</si>
  <si>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</si>
  <si>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</si>
  <si>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</si>
  <si>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</si>
  <si>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</si>
  <si>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</si>
  <si>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</si>
  <si>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</si>
  <si>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</si>
  <si>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</si>
  <si>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</si>
  <si>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</si>
  <si>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</si>
  <si>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</si>
  <si>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</si>
  <si>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</si>
  <si>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</si>
  <si>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</si>
  <si>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</si>
  <si>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</si>
  <si>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</si>
  <si>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</si>
  <si>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</si>
  <si>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</si>
  <si>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</si>
  <si>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</si>
  <si>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</si>
  <si>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</si>
  <si>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</si>
  <si>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</si>
  <si>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</si>
  <si>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</si>
  <si>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</si>
  <si>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</si>
  <si>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</si>
  <si>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</si>
  <si>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</si>
  <si>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</si>
  <si>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</si>
  <si>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</si>
  <si>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</si>
  <si>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</si>
  <si>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</si>
  <si>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</si>
  <si>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</si>
  <si>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</si>
  <si>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</si>
  <si>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</si>
  <si>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</si>
  <si>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</si>
  <si>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</si>
  <si>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</si>
  <si>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</si>
  <si>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</si>
  <si>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</si>
  <si>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</si>
  <si>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</si>
  <si>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</si>
  <si>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</si>
  <si>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</si>
  <si>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</si>
  <si>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</si>
  <si>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</si>
  <si>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</si>
  <si>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</si>
  <si>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</si>
  <si>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</si>
  <si>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</si>
  <si>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</si>
  <si>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</si>
  <si>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</si>
  <si>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</si>
  <si>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</si>
  <si>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</si>
  <si>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</si>
  <si>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</si>
  <si>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</si>
  <si>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</si>
  <si>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</si>
  <si>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</si>
  <si>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</si>
  <si>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</si>
  <si>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</si>
  <si>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</si>
  <si>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</si>
  <si>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</si>
  <si>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</si>
  <si>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</si>
  <si>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</si>
  <si>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</si>
  <si>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</si>
  <si>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</si>
  <si>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</si>
  <si>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</si>
  <si>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</si>
  <si>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</si>
  <si>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</si>
  <si>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</si>
  <si>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</si>
  <si>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</si>
  <si>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</si>
  <si>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</si>
  <si>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</si>
  <si>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</si>
  <si>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</si>
  <si>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</si>
  <si>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</si>
  <si>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</si>
  <si>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</si>
  <si>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</si>
  <si>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</si>
  <si>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</si>
  <si>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</si>
  <si>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</si>
  <si>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</si>
  <si>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</si>
  <si>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</si>
  <si>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</si>
  <si>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</si>
  <si>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</si>
  <si>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</si>
  <si>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</si>
  <si>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</si>
  <si>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</si>
  <si>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</si>
  <si>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</si>
  <si>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</si>
  <si>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</si>
  <si>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</si>
  <si>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</si>
  <si>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</si>
  <si>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</si>
  <si>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</si>
  <si>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</si>
  <si>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</si>
  <si>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</si>
  <si>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</si>
  <si>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</si>
  <si>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</si>
  <si>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</si>
  <si>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</si>
  <si>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</si>
  <si>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</si>
  <si>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</si>
  <si>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</si>
  <si>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</si>
  <si>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</si>
  <si>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</si>
  <si>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</si>
  <si>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</si>
  <si>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</si>
  <si>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</si>
  <si>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</si>
  <si>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</si>
  <si>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</si>
  <si>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</si>
  <si>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</si>
  <si>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</si>
  <si>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</si>
  <si>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</si>
  <si>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</si>
  <si>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</si>
  <si>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</si>
  <si>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</si>
  <si>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</si>
  <si>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</si>
  <si>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</si>
  <si>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</si>
  <si>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</si>
  <si>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</si>
  <si>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</si>
  <si>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</si>
  <si>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</si>
  <si>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</si>
  <si>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</si>
  <si>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</si>
  <si>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</si>
  <si>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</si>
  <si>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</si>
  <si>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</si>
  <si>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</si>
  <si>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</si>
  <si>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</si>
  <si>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</si>
  <si>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</si>
  <si>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</si>
  <si>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</si>
  <si>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</si>
  <si>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</si>
  <si>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</si>
  <si>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</si>
  <si>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</si>
  <si>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</si>
  <si>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</si>
  <si>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</si>
  <si>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</si>
  <si>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</si>
  <si>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</si>
  <si>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</si>
  <si>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</si>
  <si>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</si>
  <si>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</si>
  <si>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</si>
  <si>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</si>
  <si>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</si>
  <si>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</si>
  <si>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</si>
  <si>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</si>
  <si>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</si>
  <si>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</si>
  <si>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</si>
  <si>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</si>
  <si>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</si>
  <si>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</si>
  <si>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</si>
  <si>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</si>
  <si>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</si>
  <si>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</si>
  <si>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</si>
  <si>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</si>
  <si>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</si>
  <si>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</si>
  <si>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</si>
  <si>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</si>
  <si>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</si>
  <si>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</si>
  <si>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</si>
  <si>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</si>
  <si>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</si>
  <si>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</si>
  <si>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</si>
  <si>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</si>
  <si>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</si>
  <si>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</si>
  <si>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</si>
  <si>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</si>
  <si>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</si>
  <si>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</si>
  <si>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</si>
  <si>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</si>
  <si>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</si>
  <si>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</si>
  <si>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</si>
  <si>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</si>
  <si>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</si>
  <si>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</si>
  <si>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</si>
  <si>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</si>
  <si>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</si>
  <si>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</si>
  <si>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</si>
  <si>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</si>
  <si>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</si>
  <si>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</si>
  <si>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</si>
  <si>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</si>
  <si>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</si>
  <si>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</si>
  <si>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</si>
  <si>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</si>
  <si>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</si>
  <si>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</si>
  <si>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</si>
  <si>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</si>
  <si>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</si>
  <si>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</si>
  <si>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</si>
  <si>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</si>
  <si>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</si>
  <si>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</si>
  <si>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</si>
  <si>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</si>
  <si>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</si>
  <si>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</si>
  <si>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</si>
  <si>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</si>
  <si>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</si>
  <si>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</si>
  <si>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</si>
  <si>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</si>
  <si>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</si>
  <si>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</si>
  <si>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</si>
  <si>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</si>
  <si>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</si>
  <si>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</si>
  <si>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</si>
  <si>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</si>
  <si>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</si>
  <si>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</si>
  <si>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</si>
  <si>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</si>
  <si>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</si>
  <si>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</si>
  <si>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</si>
  <si>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</si>
  <si>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</si>
  <si>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</si>
  <si>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</si>
  <si>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</si>
  <si>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</si>
  <si>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</si>
  <si>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</si>
  <si>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</si>
  <si>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</si>
  <si>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</si>
  <si>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</si>
  <si>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</si>
  <si>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</si>
  <si>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</si>
  <si>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</si>
  <si>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</si>
  <si>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</si>
  <si>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</si>
  <si>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</si>
  <si>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</si>
  <si>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</si>
  <si>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</si>
  <si>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</si>
  <si>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</si>
  <si>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</si>
  <si>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</si>
  <si>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</si>
  <si>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</si>
  <si>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</si>
  <si>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</si>
  <si>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</si>
  <si>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</si>
  <si>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</si>
  <si>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</si>
  <si>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</si>
  <si>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</si>
  <si>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</si>
  <si>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</si>
  <si>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</si>
  <si>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</si>
  <si>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</si>
  <si>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</si>
  <si>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</si>
  <si>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</si>
  <si>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</si>
  <si>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</si>
  <si>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</si>
  <si>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</si>
  <si>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</si>
  <si>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</si>
  <si>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</si>
  <si>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</si>
  <si>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</si>
  <si>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</si>
  <si>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</si>
  <si>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</si>
  <si>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</si>
  <si>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</si>
  <si>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</si>
  <si>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</si>
  <si>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</si>
  <si>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</si>
  <si>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</si>
  <si>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</si>
  <si>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</si>
  <si>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</si>
  <si>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</si>
  <si>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</si>
  <si>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</si>
  <si>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</si>
  <si>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</si>
  <si>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</si>
  <si>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</si>
  <si>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</si>
  <si>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</si>
  <si>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</si>
  <si>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</si>
  <si>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</si>
  <si>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</si>
  <si>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</si>
  <si>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</si>
  <si>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</si>
  <si>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</si>
  <si>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</si>
  <si>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</si>
  <si>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</si>
  <si>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</si>
  <si>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</si>
  <si>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</si>
  <si>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</si>
  <si>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</si>
  <si>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</si>
  <si>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</si>
  <si>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</si>
  <si>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</si>
  <si>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</si>
  <si>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</si>
  <si>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</si>
  <si>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</si>
  <si>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</si>
  <si>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</si>
  <si>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</si>
  <si>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</si>
  <si>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</si>
  <si>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</si>
  <si>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</si>
  <si>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</si>
  <si>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</si>
  <si>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</si>
  <si>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</si>
  <si>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</si>
  <si>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</si>
  <si>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</si>
  <si>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</si>
  <si>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</si>
  <si>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</si>
  <si>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</si>
  <si>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</si>
  <si>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</si>
  <si>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</si>
  <si>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</si>
  <si>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</si>
  <si>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</si>
  <si>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</si>
  <si>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</si>
  <si>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</si>
  <si>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</si>
  <si>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</si>
  <si>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</si>
  <si>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</si>
  <si>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</si>
  <si>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</si>
  <si>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</si>
  <si>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</si>
  <si>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</si>
  <si>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</si>
  <si>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</si>
  <si>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</si>
  <si>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</si>
  <si>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</si>
  <si>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</si>
  <si>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</si>
  <si>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</si>
  <si>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</si>
  <si>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</si>
  <si>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</si>
  <si>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</si>
  <si>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</si>
  <si>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</si>
  <si>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</si>
  <si>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</si>
  <si>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</si>
  <si>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</si>
  <si>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</si>
  <si>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</si>
  <si>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</si>
  <si>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</si>
  <si>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</si>
  <si>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</si>
  <si>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</si>
  <si>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</si>
  <si>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</si>
  <si>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</si>
  <si>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</si>
  <si>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</si>
  <si>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</si>
  <si>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</si>
  <si>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</si>
  <si>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</si>
  <si>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</si>
  <si>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</si>
  <si>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</si>
  <si>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</si>
  <si>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</si>
  <si>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</si>
  <si>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</si>
  <si>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</si>
  <si>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</si>
  <si>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</si>
  <si>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</si>
  <si>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</si>
  <si>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</si>
  <si>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</si>
  <si>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</si>
  <si>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</si>
  <si>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</si>
  <si>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</si>
  <si>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</si>
  <si>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</si>
  <si>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</si>
  <si>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</si>
  <si>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</si>
  <si>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</si>
  <si>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</si>
  <si>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</si>
  <si>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</si>
  <si>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</si>
  <si>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</si>
  <si>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</si>
  <si>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</si>
  <si>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</si>
  <si>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</si>
  <si>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</si>
  <si>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</si>
  <si>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</si>
  <si>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</si>
  <si>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</si>
  <si>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</si>
  <si>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</si>
  <si>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</si>
  <si>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</si>
  <si>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</si>
  <si>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</si>
  <si>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</si>
  <si>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</si>
  <si>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</si>
  <si>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</si>
  <si>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</si>
  <si>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</si>
  <si>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</si>
  <si>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</si>
  <si>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</si>
  <si>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</si>
  <si>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</si>
  <si>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</si>
  <si>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</si>
  <si>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</si>
  <si>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</si>
  <si>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</si>
  <si>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</si>
  <si>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</si>
  <si>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</si>
  <si>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</si>
  <si>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</si>
  <si>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</si>
  <si>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</si>
  <si>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</si>
  <si>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</si>
  <si>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</si>
  <si>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</si>
  <si>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</si>
  <si>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</si>
  <si>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</si>
  <si>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</si>
  <si>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</si>
  <si>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</si>
  <si>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</si>
  <si>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</si>
  <si>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</si>
  <si>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</si>
  <si>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</si>
  <si>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</si>
  <si>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</si>
  <si>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</si>
  <si>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</si>
  <si>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</si>
  <si>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</si>
  <si>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</si>
  <si>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</si>
  <si>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</si>
  <si>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</si>
  <si>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</si>
  <si>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</si>
  <si>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</si>
  <si>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</si>
  <si>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</si>
  <si>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</si>
  <si>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</si>
  <si>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</si>
  <si>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</si>
  <si>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</si>
  <si>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</si>
  <si>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</si>
  <si>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</si>
  <si>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</si>
  <si>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</si>
  <si>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</si>
  <si>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</si>
  <si>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</si>
  <si>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</si>
  <si>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</si>
  <si>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</si>
  <si>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</si>
  <si>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</si>
  <si>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</si>
  <si>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</si>
  <si>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</si>
  <si>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</si>
  <si>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</si>
  <si>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</si>
  <si>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</si>
  <si>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</si>
  <si>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</si>
  <si>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</si>
  <si>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</si>
  <si>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</si>
  <si>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</si>
  <si>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</si>
  <si>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</si>
  <si>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</si>
  <si>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</si>
  <si>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</si>
  <si>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</si>
  <si>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</si>
  <si>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</si>
  <si>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</si>
  <si>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</si>
  <si>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</si>
  <si>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</si>
  <si>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</si>
  <si>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</si>
  <si>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</si>
  <si>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</si>
  <si>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</si>
  <si>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</si>
  <si>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</si>
  <si>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</si>
  <si>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</si>
  <si>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</si>
  <si>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</si>
  <si>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</si>
  <si>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</si>
  <si>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</si>
  <si>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</si>
  <si>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</si>
  <si>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</si>
  <si>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</si>
  <si>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</si>
  <si>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</si>
  <si>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</si>
  <si>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</si>
  <si>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</si>
  <si>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</si>
  <si>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</si>
  <si>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</si>
  <si>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</si>
  <si>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</si>
  <si>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</si>
  <si>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</si>
  <si>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</si>
  <si>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</si>
  <si>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</si>
  <si>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</si>
  <si>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</si>
  <si>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</si>
  <si>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</si>
  <si>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</si>
  <si>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</si>
  <si>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</si>
  <si>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</si>
  <si>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</si>
  <si>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</si>
  <si>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</si>
  <si>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</si>
  <si>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</si>
  <si>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</si>
  <si>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</si>
  <si>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</si>
  <si>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</si>
  <si>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</si>
  <si>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</si>
  <si>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</si>
  <si>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</si>
  <si>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</si>
  <si>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</si>
  <si>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</si>
  <si>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</si>
  <si>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</si>
  <si>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</si>
  <si>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</si>
  <si>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</si>
  <si>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</si>
  <si>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</si>
  <si>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</si>
  <si>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</si>
  <si>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</si>
  <si>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</si>
  <si>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</si>
  <si>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</si>
  <si>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</si>
  <si>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</si>
  <si>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</si>
  <si>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</si>
  <si>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</si>
  <si>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</si>
  <si>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</si>
  <si>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</si>
  <si>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</si>
  <si>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</si>
  <si>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</si>
  <si>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</si>
  <si>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</si>
  <si>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</si>
  <si>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</si>
  <si>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</si>
  <si>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</si>
  <si>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</si>
  <si>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</si>
  <si>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</si>
  <si>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</si>
  <si>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</si>
  <si>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</si>
  <si>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</si>
  <si>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</si>
  <si>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</si>
  <si>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</si>
  <si>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</si>
  <si>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</si>
  <si>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</si>
  <si>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</si>
  <si>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</si>
  <si>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</si>
  <si>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</si>
  <si>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</si>
  <si>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</si>
  <si>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</si>
  <si>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</si>
  <si>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</si>
  <si>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</si>
  <si>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</si>
  <si>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</si>
  <si>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</si>
  <si>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</si>
  <si>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</si>
  <si>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</si>
  <si>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</si>
  <si>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</si>
  <si>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</si>
  <si>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</si>
  <si>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</si>
  <si>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</si>
  <si>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</si>
  <si>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</si>
  <si>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</si>
  <si>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</si>
  <si>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</si>
  <si>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</si>
  <si>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</si>
  <si>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</si>
  <si>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</si>
  <si>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</si>
  <si>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</si>
  <si>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</si>
  <si>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</si>
  <si>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</si>
  <si>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</si>
  <si>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</si>
  <si>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</si>
  <si>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</si>
  <si>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</si>
  <si>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</si>
  <si>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</si>
  <si>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</si>
  <si>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</si>
  <si>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</si>
  <si>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</si>
  <si>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</si>
  <si>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</si>
  <si>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</si>
  <si>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</si>
  <si>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</si>
  <si>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</si>
  <si>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</si>
  <si>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</si>
  <si>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</si>
  <si>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</si>
  <si>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</si>
  <si>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</si>
  <si>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</si>
  <si>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</si>
  <si>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</si>
  <si>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</si>
  <si>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</si>
  <si>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</si>
  <si>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</si>
  <si>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</si>
  <si>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</si>
  <si>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</si>
  <si>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</si>
  <si>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</si>
  <si>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</si>
  <si>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</si>
  <si>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</si>
  <si>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</si>
  <si>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</si>
  <si>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</si>
  <si>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</si>
  <si>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</si>
  <si>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</si>
  <si>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</si>
  <si>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</si>
  <si>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</si>
  <si>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</si>
  <si>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</si>
  <si>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</si>
  <si>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</si>
  <si>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</si>
  <si>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</si>
  <si>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</si>
  <si>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</si>
  <si>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</si>
  <si>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</si>
  <si>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</si>
  <si>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</si>
  <si>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</si>
  <si>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</si>
  <si>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</si>
  <si>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</si>
  <si>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</si>
  <si>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</si>
  <si>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</si>
  <si>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</si>
  <si>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</si>
  <si>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</si>
  <si>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</si>
  <si>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</si>
  <si>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</si>
  <si>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</si>
  <si>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</si>
  <si>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</si>
  <si>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</si>
  <si>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</si>
  <si>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</si>
  <si>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</si>
  <si>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</si>
  <si>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</si>
  <si>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</si>
  <si>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</si>
  <si>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</si>
  <si>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</si>
  <si>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</si>
  <si>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</si>
  <si>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</si>
  <si>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</si>
  <si>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</si>
  <si>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</si>
  <si>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</si>
  <si>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</si>
  <si>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</si>
  <si>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</si>
  <si>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</si>
  <si>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</si>
  <si>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</si>
  <si>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</si>
  <si>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</si>
  <si>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</si>
  <si>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</si>
  <si>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</si>
  <si>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</si>
  <si>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</si>
  <si>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</si>
  <si>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</si>
  <si>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</si>
  <si>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</si>
  <si>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</si>
  <si>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</si>
  <si>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</si>
  <si>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</si>
  <si>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</si>
  <si>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</si>
  <si>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</si>
  <si>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</si>
  <si>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</si>
  <si>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</si>
  <si>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</si>
  <si>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</si>
  <si>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</si>
  <si>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</si>
  <si>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</si>
  <si>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</si>
  <si>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</si>
  <si>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</si>
  <si>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</si>
  <si>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</si>
  <si>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</si>
  <si>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</si>
  <si>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</si>
  <si>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</si>
  <si>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</si>
  <si>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</si>
  <si>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</si>
  <si>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</si>
  <si>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</si>
  <si>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</si>
  <si>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</si>
  <si>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</si>
  <si>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</si>
  <si>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</si>
  <si>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</si>
  <si>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</si>
  <si>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</si>
  <si>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</si>
  <si>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</si>
  <si>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</si>
  <si>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</si>
  <si>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</si>
  <si>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</si>
  <si>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</si>
  <si>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</si>
  <si>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</si>
  <si>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</si>
  <si>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</si>
  <si>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</si>
  <si>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</si>
  <si>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</si>
  <si>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</si>
  <si>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</si>
  <si>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</si>
  <si>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</si>
  <si>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</si>
  <si>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</si>
  <si>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</si>
  <si>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</si>
  <si>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</si>
  <si>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</si>
  <si>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</si>
  <si>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</si>
  <si>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</si>
  <si>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</si>
  <si>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</si>
  <si>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</si>
  <si>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</si>
  <si>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</si>
  <si>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</si>
  <si>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</si>
  <si>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</si>
  <si>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</si>
  <si>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</si>
  <si>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</si>
  <si>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</si>
  <si>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</si>
  <si>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</si>
  <si>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</si>
  <si>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</si>
  <si>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</si>
  <si>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</si>
  <si>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</si>
  <si>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</si>
  <si>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</si>
  <si>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</si>
  <si>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</si>
  <si>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</si>
  <si>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</si>
  <si>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</si>
  <si>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</si>
  <si>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</si>
  <si>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</si>
  <si>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</si>
  <si>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</si>
  <si>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</si>
  <si>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</si>
  <si>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</si>
  <si>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</si>
  <si>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</si>
  <si>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</si>
  <si>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</si>
  <si>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</si>
  <si>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</si>
  <si>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</si>
  <si>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</si>
  <si>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</si>
  <si>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</si>
  <si>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</si>
  <si>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</si>
  <si>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</si>
  <si>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</si>
  <si>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</si>
  <si>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</si>
  <si>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</si>
  <si>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</si>
  <si>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</si>
  <si>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</si>
  <si>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</si>
  <si>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</si>
  <si>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</si>
  <si>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</si>
  <si>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</si>
  <si>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</si>
  <si>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</si>
  <si>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</si>
  <si>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</si>
  <si>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</si>
  <si>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</si>
  <si>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</si>
  <si>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</si>
  <si>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</si>
  <si>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</si>
  <si>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</si>
  <si>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</si>
  <si>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</si>
  <si>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</si>
  <si>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</si>
  <si>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</si>
  <si>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</si>
  <si>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</si>
  <si>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</si>
  <si>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</si>
  <si>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</si>
  <si>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</si>
  <si>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</si>
  <si>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</si>
  <si>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</si>
  <si>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</si>
  <si>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</si>
  <si>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</si>
  <si>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</si>
  <si>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</si>
  <si>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</si>
  <si>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</si>
  <si>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</si>
  <si>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</si>
  <si>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</si>
  <si>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</si>
  <si>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</si>
  <si>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</si>
  <si>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</si>
  <si>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</si>
  <si>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</si>
  <si>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</si>
  <si>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</si>
  <si>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</si>
  <si>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</si>
  <si>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</si>
  <si>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</si>
  <si>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</si>
  <si>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</si>
  <si>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</si>
  <si>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</si>
  <si>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</si>
  <si>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</si>
  <si>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</si>
  <si>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</si>
  <si>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</si>
  <si>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</si>
  <si>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</si>
  <si>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</si>
  <si>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</si>
  <si>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</si>
  <si>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</si>
  <si>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</si>
  <si>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</si>
  <si>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</si>
  <si>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</si>
  <si>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</si>
  <si>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</si>
  <si>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</si>
  <si>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</si>
  <si>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</si>
  <si>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</si>
  <si>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</si>
  <si>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</si>
  <si>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</si>
  <si>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</si>
  <si>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</si>
  <si>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</si>
  <si>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</si>
  <si>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</si>
  <si>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</si>
  <si>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</si>
  <si>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</si>
  <si>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</si>
  <si>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</si>
  <si>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</si>
  <si>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</si>
  <si>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</si>
  <si>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</si>
  <si>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</si>
  <si>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</si>
  <si>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</si>
  <si>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</si>
  <si>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</si>
  <si>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</si>
  <si>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</si>
  <si>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</si>
  <si>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</si>
  <si>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</si>
  <si>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</si>
  <si>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</si>
  <si>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</si>
  <si>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</si>
  <si>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</si>
  <si>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</si>
  <si>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</si>
  <si>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</si>
  <si>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</si>
  <si>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</si>
  <si>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</si>
  <si>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</si>
  <si>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</si>
  <si>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</si>
  <si>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</si>
  <si>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</si>
  <si>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</si>
  <si>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</si>
  <si>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</si>
  <si>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</si>
  <si>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</si>
  <si>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</si>
  <si>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</si>
  <si>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</si>
  <si>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</si>
  <si>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</si>
  <si>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</si>
  <si>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</si>
  <si>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</si>
  <si>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</si>
  <si>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</si>
  <si>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</si>
  <si>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</si>
  <si>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</si>
  <si>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</si>
  <si>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</si>
  <si>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</si>
  <si>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</si>
  <si>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</si>
  <si>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</si>
  <si>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</si>
  <si>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</si>
  <si>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</si>
  <si>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</si>
  <si>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</si>
  <si>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</si>
  <si>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</si>
  <si>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</si>
  <si>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</si>
  <si>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</si>
  <si>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</si>
  <si>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</si>
  <si>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</si>
  <si>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</si>
  <si>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</si>
  <si>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</si>
  <si>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</si>
  <si>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</si>
  <si>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</si>
  <si>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</si>
  <si>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</si>
  <si>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</si>
  <si>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</si>
  <si>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</si>
  <si>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</si>
  <si>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</si>
  <si>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</si>
  <si>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</si>
  <si>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</si>
  <si>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</si>
  <si>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</si>
  <si>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</si>
  <si>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</si>
  <si>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</si>
  <si>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</si>
  <si>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</si>
  <si>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</si>
  <si>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</si>
  <si>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</si>
  <si>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</si>
  <si>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</si>
  <si>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</si>
  <si>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</si>
  <si>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</si>
  <si>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</si>
  <si>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</si>
  <si>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</si>
  <si>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</si>
  <si>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</si>
  <si>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</si>
  <si>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</si>
  <si>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</si>
  <si>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</si>
  <si>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</si>
  <si>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</si>
  <si>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</si>
  <si>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</si>
  <si>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</si>
  <si>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</si>
  <si>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</si>
  <si>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</si>
  <si>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</si>
  <si>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</si>
  <si>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</si>
  <si>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</si>
  <si>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</si>
  <si>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</si>
  <si>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</si>
  <si>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</si>
  <si>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</si>
  <si>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</si>
  <si>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</si>
  <si>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</si>
  <si>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</si>
  <si>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</si>
  <si>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</si>
  <si>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</si>
  <si>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</si>
  <si>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</si>
  <si>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</si>
  <si>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</si>
  <si>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</si>
  <si>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</si>
  <si>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</si>
  <si>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</si>
  <si>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</si>
  <si>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</si>
  <si>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</si>
  <si>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</si>
  <si>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</si>
  <si>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</si>
  <si>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</si>
  <si>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</si>
  <si>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</si>
  <si>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</si>
  <si>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</si>
  <si>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</si>
  <si>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</si>
  <si>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</si>
  <si>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</si>
  <si>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</si>
  <si>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</si>
  <si>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</si>
  <si>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</si>
  <si>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</si>
  <si>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</si>
  <si>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</si>
  <si>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</si>
  <si>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</si>
  <si>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</si>
  <si>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</si>
  <si>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</si>
  <si>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</si>
  <si>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</si>
  <si>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</si>
  <si>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</si>
  <si>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</si>
  <si>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</si>
  <si>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</si>
  <si>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</si>
  <si>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</si>
  <si>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</si>
  <si>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</si>
  <si>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</si>
  <si>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</si>
  <si>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</si>
  <si>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</si>
  <si>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</si>
  <si>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</si>
  <si>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</si>
  <si>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</si>
  <si>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</si>
  <si>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</si>
  <si>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</si>
  <si>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</si>
  <si>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</si>
  <si>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</si>
  <si>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</si>
  <si>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</si>
  <si>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</si>
  <si>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</si>
  <si>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</si>
  <si>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</si>
  <si>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</si>
  <si>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</si>
  <si>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</si>
  <si>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</si>
  <si>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</si>
  <si>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</si>
  <si>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</si>
  <si>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</si>
  <si>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</si>
  <si>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</si>
  <si>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</si>
  <si>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</si>
  <si>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</si>
  <si>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</si>
  <si>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</si>
  <si>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</si>
  <si>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</si>
  <si>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</si>
  <si>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</si>
  <si>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</si>
  <si>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</si>
  <si>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</si>
  <si>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</si>
  <si>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</si>
  <si>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</si>
  <si>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</si>
  <si>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</si>
  <si>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</si>
  <si>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</si>
  <si>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</si>
  <si>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</si>
  <si>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</si>
  <si>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</si>
  <si>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</si>
  <si>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</si>
  <si>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</si>
  <si>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</si>
  <si>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</si>
  <si>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</si>
  <si>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</si>
  <si>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</si>
  <si>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</si>
  <si>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</si>
  <si>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</si>
  <si>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</si>
  <si>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</si>
  <si>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</si>
  <si>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</si>
  <si>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</si>
  <si>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</si>
  <si>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</si>
  <si>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</si>
  <si>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</si>
  <si>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</si>
  <si>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</si>
  <si>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</si>
  <si>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</si>
  <si>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</si>
  <si>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</si>
  <si>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</si>
  <si>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</si>
  <si>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</si>
  <si>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</si>
  <si>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</si>
  <si>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</si>
  <si>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</si>
  <si>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</si>
  <si>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</si>
  <si>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</si>
  <si>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</si>
  <si>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</si>
  <si>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</si>
  <si>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</si>
  <si>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</si>
  <si>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</si>
  <si>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</si>
  <si>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</si>
  <si>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</si>
  <si>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</si>
  <si>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</si>
  <si>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</si>
  <si>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</si>
  <si>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</si>
  <si>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</si>
  <si>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</si>
  <si>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</si>
  <si>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</si>
  <si>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</si>
  <si>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</si>
  <si>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</si>
  <si>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</si>
  <si>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</si>
  <si>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</si>
  <si>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</si>
  <si>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</si>
  <si>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</si>
  <si>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</si>
  <si>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</si>
  <si>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</si>
  <si>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</si>
  <si>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</si>
  <si>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</si>
  <si>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</si>
  <si>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</si>
  <si>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</si>
  <si>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</si>
  <si>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</si>
  <si>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</si>
  <si>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</si>
  <si>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</si>
  <si>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</si>
  <si>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</si>
  <si>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</si>
  <si>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</si>
  <si>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</si>
  <si>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</si>
  <si>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</si>
  <si>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</si>
  <si>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</si>
  <si>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</si>
  <si>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</si>
  <si>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</si>
  <si>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</si>
  <si>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</si>
  <si>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</si>
  <si>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</si>
  <si>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</si>
  <si>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</si>
  <si>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</si>
  <si>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</si>
  <si>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</si>
  <si>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</si>
  <si>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</si>
  <si>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</si>
  <si>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</si>
  <si>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</si>
  <si>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</si>
  <si>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</si>
  <si>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</si>
  <si>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</si>
  <si>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</si>
  <si>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</si>
  <si>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</si>
  <si>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</si>
  <si>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</si>
  <si>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</si>
  <si>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</si>
  <si>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</si>
  <si>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</si>
  <si>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</si>
  <si>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</si>
  <si>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</si>
  <si>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</si>
  <si>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</si>
  <si>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</si>
  <si>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</si>
  <si>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</si>
  <si>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</si>
  <si>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</si>
  <si>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</si>
  <si>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</si>
  <si>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</si>
  <si>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</si>
  <si>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</si>
  <si>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</si>
  <si>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</si>
  <si>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</si>
  <si>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</si>
  <si>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</si>
  <si>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</si>
  <si>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</si>
  <si>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</si>
  <si>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</si>
  <si>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</si>
  <si>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</si>
  <si>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</si>
  <si>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</si>
  <si>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</si>
  <si>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</si>
  <si>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</si>
  <si>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</si>
  <si>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</si>
  <si>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</si>
  <si>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</si>
  <si>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</si>
  <si>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</si>
  <si>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</si>
  <si>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</si>
  <si>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</si>
  <si>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</si>
  <si>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</si>
  <si>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</si>
  <si>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</si>
  <si>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</si>
  <si>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</si>
  <si>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</si>
  <si>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</si>
  <si>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</si>
  <si>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</si>
  <si>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</si>
  <si>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</si>
  <si>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</si>
  <si>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</si>
  <si>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</si>
  <si>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</si>
  <si>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</si>
  <si>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</si>
  <si>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</si>
  <si>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</si>
  <si>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</si>
  <si>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</si>
  <si>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</si>
  <si>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</si>
  <si>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</si>
  <si>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</si>
  <si>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</si>
  <si>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</si>
  <si>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</si>
  <si>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</si>
  <si>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</si>
  <si>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</si>
  <si>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</si>
  <si>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</si>
  <si>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</si>
  <si>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</si>
  <si>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</si>
  <si>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</si>
  <si>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</si>
  <si>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</si>
  <si>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</si>
  <si>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</si>
  <si>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</si>
  <si>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</si>
  <si>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</si>
  <si>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</si>
  <si>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</si>
  <si>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</si>
  <si>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</si>
  <si>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</si>
  <si>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</si>
  <si>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</si>
  <si>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</si>
  <si>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</si>
  <si>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</si>
  <si>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</si>
  <si>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</si>
  <si>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</si>
  <si>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</si>
  <si>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</si>
  <si>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</si>
  <si>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</si>
  <si>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</si>
  <si>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</si>
  <si>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</si>
  <si>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</si>
  <si>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</si>
  <si>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</si>
  <si>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</si>
  <si>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</si>
  <si>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</si>
  <si>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</si>
  <si>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</si>
  <si>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</si>
  <si>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</si>
  <si>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</si>
  <si>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</si>
  <si>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</si>
  <si>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</si>
  <si>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</si>
  <si>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</si>
  <si>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</si>
  <si>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</si>
  <si>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</si>
  <si>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</si>
  <si>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</si>
  <si>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</si>
  <si>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</si>
  <si>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</si>
  <si>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</si>
  <si>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</si>
  <si>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</si>
  <si>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</si>
  <si>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</si>
  <si>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</si>
  <si>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</si>
  <si>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</si>
  <si>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</si>
  <si>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</si>
  <si>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</si>
  <si>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</si>
  <si>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</si>
  <si>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</si>
  <si>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</si>
  <si>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</si>
  <si>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</si>
  <si>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</si>
  <si>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</si>
  <si>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</si>
  <si>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</si>
  <si>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</si>
  <si>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</si>
  <si>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</si>
  <si>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</si>
  <si>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</si>
  <si>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</si>
  <si>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</si>
  <si>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</si>
  <si>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</si>
  <si>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</si>
  <si>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</si>
  <si>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</si>
  <si>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</si>
  <si>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</si>
  <si>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</si>
  <si>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</si>
  <si>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</si>
  <si>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</si>
  <si>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</si>
  <si>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</si>
  <si>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</si>
  <si>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</si>
  <si>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</si>
  <si>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</si>
  <si>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</si>
  <si>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</si>
  <si>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</si>
  <si>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</si>
  <si>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</si>
  <si>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</si>
  <si>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</si>
  <si>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</si>
  <si>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</si>
  <si>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</si>
  <si>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</si>
  <si>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</si>
  <si>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</si>
  <si>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</si>
  <si>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</si>
  <si>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</si>
  <si>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</si>
  <si>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</si>
  <si>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</si>
  <si>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</si>
  <si>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</si>
  <si>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</si>
  <si>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</si>
  <si>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</si>
  <si>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</si>
  <si>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</si>
  <si>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</si>
  <si>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</si>
  <si>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</si>
  <si>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</si>
  <si>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</si>
  <si>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</si>
  <si>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</si>
  <si>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</si>
  <si>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</si>
  <si>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</si>
  <si>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</si>
  <si>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</si>
  <si>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</si>
  <si>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</si>
  <si>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</si>
  <si>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</si>
  <si>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</si>
  <si>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</si>
  <si>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</si>
  <si>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</si>
  <si>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</si>
  <si>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</si>
  <si>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</si>
  <si>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</si>
  <si>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</si>
  <si>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</si>
  <si>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</si>
  <si>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</si>
  <si>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</si>
  <si>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</si>
  <si>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</si>
  <si>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</si>
  <si>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</si>
  <si>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</si>
  <si>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</si>
  <si>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</si>
  <si>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</si>
  <si>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</si>
  <si>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</si>
  <si>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</si>
  <si>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</si>
  <si>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</si>
  <si>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</si>
  <si>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</si>
  <si>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</si>
  <si>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</si>
  <si>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</si>
  <si>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</si>
  <si>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</si>
  <si>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</si>
  <si>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</si>
  <si>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</si>
  <si>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</si>
  <si>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</si>
  <si>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</si>
  <si>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</si>
  <si>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</si>
  <si>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</si>
  <si>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</si>
  <si>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</si>
  <si>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</si>
  <si>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</si>
  <si>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</si>
  <si>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</si>
  <si>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</si>
  <si>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</si>
  <si>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</si>
  <si>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</si>
  <si>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</si>
  <si>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</si>
  <si>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</si>
  <si>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</si>
  <si>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</si>
  <si>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</si>
  <si>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</si>
  <si>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</si>
  <si>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</si>
  <si>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</si>
  <si>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</si>
  <si>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</si>
  <si>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</si>
  <si>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</si>
  <si>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</si>
  <si>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</si>
  <si>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</si>
  <si>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</si>
  <si>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</si>
  <si>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</si>
  <si>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</si>
  <si>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</si>
  <si>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</si>
  <si>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</si>
  <si>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</si>
  <si>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</si>
  <si>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</si>
  <si>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</si>
  <si>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</si>
  <si>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</si>
  <si>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</si>
  <si>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</si>
  <si>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</si>
  <si>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</si>
  <si>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</si>
  <si>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</si>
  <si>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</si>
  <si>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</si>
  <si>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</si>
  <si>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</si>
  <si>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</si>
  <si>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</si>
  <si>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</si>
  <si>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</si>
  <si>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</si>
  <si>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</si>
  <si>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</si>
  <si>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</si>
  <si>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</si>
  <si>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</si>
  <si>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</si>
  <si>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</si>
  <si>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</si>
  <si>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</si>
  <si>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</si>
  <si>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</si>
  <si>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</si>
  <si>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</si>
  <si>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</si>
  <si>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</si>
  <si>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</si>
  <si>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</si>
  <si>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</si>
  <si>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</si>
  <si>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</si>
  <si>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</si>
  <si>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</si>
  <si>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</si>
  <si>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</si>
  <si>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</si>
  <si>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</si>
  <si>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</si>
  <si>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</si>
  <si>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</si>
  <si>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</si>
  <si>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</si>
  <si>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</si>
  <si>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</si>
  <si>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</si>
  <si>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</si>
  <si>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</si>
  <si>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</si>
  <si>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</si>
  <si>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</si>
  <si>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</si>
  <si>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</si>
  <si>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</si>
  <si>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</si>
  <si>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</si>
  <si>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</si>
  <si>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</si>
  <si>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</si>
  <si>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</si>
  <si>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</si>
  <si>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</si>
  <si>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</si>
  <si>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</si>
  <si>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</si>
  <si>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</si>
  <si>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</si>
  <si>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</si>
  <si>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</si>
  <si>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</si>
  <si>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</si>
  <si>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</si>
  <si>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</si>
  <si>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</si>
  <si>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</si>
  <si>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</si>
  <si>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</si>
  <si>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</si>
  <si>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</si>
  <si>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</si>
  <si>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</si>
  <si>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</si>
  <si>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</si>
  <si>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</si>
  <si>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</si>
  <si>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</si>
  <si>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</si>
  <si>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</si>
  <si>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</si>
  <si>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</si>
  <si>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</si>
  <si>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</si>
  <si>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</si>
  <si>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</si>
  <si>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</si>
  <si>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</si>
  <si>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</si>
  <si>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</si>
  <si>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</si>
  <si>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</si>
  <si>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</si>
  <si>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</si>
  <si>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</si>
  <si>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</si>
  <si>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</si>
  <si>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</si>
  <si>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</si>
  <si>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</si>
  <si>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</si>
  <si>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</si>
  <si>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</si>
  <si>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</si>
  <si>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</si>
  <si>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</si>
  <si>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</si>
  <si>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</si>
  <si>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</si>
  <si>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</si>
  <si>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</si>
  <si>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</si>
  <si>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</si>
  <si>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</si>
  <si>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</si>
  <si>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</si>
  <si>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</si>
  <si>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</si>
  <si>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</si>
  <si>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</si>
  <si>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</si>
  <si>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</si>
  <si>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</si>
  <si>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</si>
  <si>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</si>
  <si>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</si>
  <si>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</si>
  <si>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</si>
  <si>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</si>
  <si>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</si>
  <si>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</si>
  <si>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</si>
  <si>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</si>
  <si>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</si>
  <si>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</si>
  <si>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</si>
  <si>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</si>
  <si>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</si>
  <si>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</si>
  <si>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</si>
  <si>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</si>
  <si>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</si>
  <si>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</si>
  <si>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</si>
  <si>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</si>
  <si>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</si>
  <si>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</si>
  <si>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</si>
  <si>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</si>
  <si>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</si>
  <si>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</si>
  <si>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</si>
  <si>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</si>
  <si>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</si>
  <si>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</si>
  <si>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</si>
  <si>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</si>
  <si>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</si>
  <si>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</si>
  <si>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</si>
  <si>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</si>
  <si>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</si>
  <si>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</si>
  <si>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</si>
  <si>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</si>
  <si>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</si>
  <si>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</si>
  <si>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</si>
  <si>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</si>
  <si>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</si>
  <si>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</si>
  <si>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</si>
  <si>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</si>
  <si>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</si>
  <si>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</si>
  <si>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</si>
  <si>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</si>
  <si>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</si>
  <si>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</si>
  <si>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</si>
  <si>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</si>
  <si>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</si>
  <si>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</si>
  <si>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</si>
  <si>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</si>
  <si>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</si>
  <si>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</si>
  <si>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</si>
  <si>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</si>
  <si>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</si>
  <si>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</si>
  <si>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</si>
  <si>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</si>
  <si>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</si>
  <si>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</si>
  <si>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</si>
  <si>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</si>
  <si>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</si>
  <si>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</si>
  <si>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</si>
  <si>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</si>
  <si>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</si>
  <si>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</si>
  <si>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</si>
  <si>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</si>
  <si>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</si>
  <si>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</si>
  <si>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</si>
  <si>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</si>
  <si>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</si>
  <si>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</si>
  <si>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</si>
  <si>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</si>
  <si>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</si>
  <si>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</si>
  <si>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</si>
  <si>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</si>
  <si>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</si>
  <si>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</si>
  <si>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</si>
  <si>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</si>
  <si>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</si>
  <si>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</si>
  <si>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</si>
  <si>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</si>
  <si>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</si>
  <si>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</si>
  <si>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</si>
  <si>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</si>
  <si>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</si>
  <si>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</si>
  <si>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</si>
  <si>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</si>
  <si>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</si>
  <si>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</si>
  <si>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</si>
  <si>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</si>
  <si>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</si>
  <si>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</si>
  <si>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</si>
  <si>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</si>
  <si>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</si>
  <si>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</si>
  <si>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</si>
  <si>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</si>
  <si>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</si>
  <si>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</si>
  <si>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</si>
  <si>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</si>
  <si>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</si>
  <si>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</si>
  <si>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</si>
  <si>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</si>
  <si>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</si>
  <si>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</si>
  <si>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</si>
  <si>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</si>
  <si>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</si>
  <si>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</si>
  <si>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</si>
  <si>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</si>
  <si>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</si>
  <si>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</si>
  <si>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</si>
  <si>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</si>
  <si>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</si>
  <si>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</si>
  <si>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</si>
  <si>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</si>
  <si>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</si>
  <si>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</si>
  <si>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</si>
  <si>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</si>
  <si>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</si>
  <si>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</si>
  <si>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</si>
  <si>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</si>
  <si>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</si>
  <si>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</si>
  <si>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</si>
  <si>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</si>
  <si>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</si>
  <si>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</si>
  <si>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</si>
  <si>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</si>
  <si>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</si>
  <si>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</si>
  <si>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</si>
  <si>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</si>
  <si>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</si>
  <si>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</si>
  <si>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</si>
  <si>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</si>
  <si>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</si>
  <si>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</si>
  <si>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</si>
  <si>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</si>
  <si>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</si>
  <si>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</si>
  <si>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</si>
  <si>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</si>
  <si>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</si>
  <si>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</si>
  <si>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</si>
  <si>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</si>
  <si>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</si>
  <si>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</si>
  <si>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</si>
  <si>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</si>
  <si>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</si>
  <si>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</si>
  <si>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</si>
  <si>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</si>
  <si>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</si>
  <si>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</si>
  <si>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</si>
  <si>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</si>
  <si>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</si>
  <si>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</si>
  <si>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</si>
  <si>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</si>
  <si>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</si>
  <si>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</si>
  <si>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</si>
  <si>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</si>
  <si>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</si>
  <si>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</si>
  <si>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</si>
  <si>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</si>
  <si>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</si>
  <si>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</si>
  <si>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</si>
  <si>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</si>
  <si>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</si>
  <si>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</si>
  <si>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</si>
  <si>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</si>
  <si>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</si>
  <si>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</si>
  <si>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</si>
  <si>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</si>
  <si>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</si>
  <si>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</si>
  <si>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</si>
  <si>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</si>
  <si>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</si>
  <si>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</si>
  <si>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</si>
  <si>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</si>
  <si>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</si>
  <si>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</si>
  <si>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</si>
  <si>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</si>
  <si>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</si>
  <si>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</si>
  <si>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</si>
  <si>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</si>
  <si>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</si>
  <si>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</si>
  <si>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</si>
  <si>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</si>
  <si>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</si>
  <si>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</si>
  <si>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</si>
  <si>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</si>
  <si>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</si>
  <si>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</si>
  <si>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</si>
  <si>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</si>
  <si>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</si>
  <si>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</si>
  <si>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</si>
  <si>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</si>
  <si>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</si>
  <si>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</si>
  <si>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</si>
  <si>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</si>
  <si>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</si>
  <si>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</si>
  <si>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</si>
  <si>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</si>
  <si>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</si>
  <si>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</si>
  <si>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</si>
  <si>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</si>
  <si>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</si>
  <si>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</si>
  <si>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</si>
  <si>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</si>
  <si>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</si>
  <si>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</si>
  <si>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</si>
  <si>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</si>
  <si>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</si>
  <si>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</si>
  <si>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</si>
  <si>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</si>
  <si>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</si>
  <si>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</si>
  <si>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</si>
  <si>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</si>
  <si>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</si>
  <si>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</si>
  <si>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</si>
  <si>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</si>
  <si>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</si>
  <si>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</si>
  <si>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</si>
  <si>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</si>
  <si>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</si>
  <si>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</si>
  <si>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</si>
  <si>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</si>
  <si>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</si>
  <si>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</si>
  <si>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</si>
  <si>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</si>
  <si>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</si>
  <si>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</si>
  <si>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</si>
  <si>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</si>
  <si>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</si>
  <si>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</si>
  <si>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</si>
  <si>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</si>
  <si>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</si>
  <si>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</si>
  <si>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</si>
  <si>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</si>
  <si>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</si>
  <si>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</si>
  <si>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</si>
  <si>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</si>
  <si>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</si>
  <si>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</si>
  <si>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</si>
  <si>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</si>
  <si>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</si>
  <si>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</si>
  <si>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</si>
  <si>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</si>
  <si>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</si>
  <si>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</si>
  <si>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</si>
  <si>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</si>
  <si>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</si>
  <si>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</si>
  <si>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</si>
  <si>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</si>
  <si>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</si>
  <si>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</si>
  <si>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</si>
  <si>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</si>
  <si>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</si>
  <si>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</si>
  <si>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</si>
  <si>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</si>
  <si>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</si>
  <si>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</si>
  <si>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</si>
  <si>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</si>
  <si>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</si>
  <si>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</si>
  <si>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</si>
  <si>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</si>
  <si>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</si>
  <si>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</si>
  <si>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</si>
  <si>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</si>
  <si>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</si>
  <si>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</si>
  <si>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</si>
  <si>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</si>
  <si>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</si>
  <si>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</si>
  <si>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</si>
  <si>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</si>
  <si>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</si>
  <si>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</si>
  <si>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</si>
  <si>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</si>
  <si>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</si>
  <si>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</si>
  <si>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</si>
  <si>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</si>
  <si>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</si>
  <si>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</si>
  <si>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</si>
  <si>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</si>
  <si>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</si>
  <si>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</si>
  <si>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</si>
  <si>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</si>
  <si>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</si>
  <si>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</si>
  <si>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</si>
  <si>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</si>
  <si>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</si>
  <si>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</si>
  <si>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</si>
  <si>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</si>
  <si>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</si>
  <si>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</si>
  <si>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</si>
  <si>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</si>
  <si>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</si>
  <si>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</si>
  <si>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</si>
  <si>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</si>
  <si>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</si>
  <si>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</si>
  <si>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</si>
  <si>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</si>
  <si>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</si>
  <si>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</si>
  <si>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</si>
  <si>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</si>
  <si>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</si>
  <si>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</si>
  <si>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</si>
  <si>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</si>
  <si>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</si>
  <si>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</si>
  <si>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</si>
  <si>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</si>
  <si>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</si>
  <si>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</si>
  <si>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</si>
  <si>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</si>
  <si>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</si>
  <si>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</si>
  <si>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</si>
  <si>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</si>
  <si>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</si>
  <si>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</si>
  <si>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</si>
  <si>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</si>
  <si>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</si>
  <si>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</si>
  <si>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</si>
  <si>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</si>
  <si>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</si>
  <si>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</si>
  <si>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</si>
  <si>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</si>
  <si>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</si>
  <si>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</si>
  <si>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</si>
  <si>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</si>
  <si>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</si>
  <si>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</si>
  <si>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</si>
  <si>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</si>
  <si>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</si>
  <si>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</si>
  <si>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</si>
  <si>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</si>
  <si>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</si>
  <si>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</si>
  <si>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</si>
  <si>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</si>
  <si>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</si>
  <si>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</si>
  <si>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</si>
  <si>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</si>
  <si>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</si>
  <si>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</si>
  <si>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</si>
  <si>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</si>
  <si>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</si>
  <si>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</si>
  <si>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</si>
  <si>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</si>
  <si>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</si>
  <si>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</si>
  <si>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</si>
  <si>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</si>
  <si>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</si>
  <si>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</si>
  <si>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</si>
  <si>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</si>
  <si>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</si>
  <si>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</si>
  <si>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</si>
  <si>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</si>
  <si>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</si>
  <si>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</si>
  <si>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</si>
  <si>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</si>
  <si>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</si>
  <si>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</si>
  <si>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</si>
  <si>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</si>
  <si>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</si>
  <si>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</si>
  <si>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</si>
  <si>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</si>
  <si>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</si>
  <si>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</si>
  <si>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</si>
  <si>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</si>
  <si>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</si>
  <si>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</si>
  <si>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</si>
  <si>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</si>
  <si>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</si>
  <si>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</si>
  <si>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</si>
  <si>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</si>
  <si>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</si>
  <si>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</si>
  <si>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</si>
  <si>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</si>
  <si>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</si>
  <si>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</si>
  <si>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</si>
  <si>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</si>
  <si>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</si>
  <si>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</si>
  <si>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</si>
  <si>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</si>
  <si>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</si>
  <si>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</si>
  <si>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</si>
  <si>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</si>
  <si>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</si>
  <si>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</si>
  <si>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</si>
  <si>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</si>
  <si>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</si>
  <si>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</si>
  <si>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</si>
  <si>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</si>
  <si>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</si>
  <si>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</si>
  <si>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</si>
  <si>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</si>
  <si>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</si>
  <si>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</si>
  <si>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</si>
  <si>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</si>
  <si>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</si>
  <si>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</si>
  <si>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</si>
  <si>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</si>
  <si>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</si>
  <si>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</si>
  <si>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</si>
  <si>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</si>
  <si>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</si>
  <si>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</si>
  <si>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</si>
  <si>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</si>
  <si>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</si>
  <si>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</si>
  <si>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</si>
  <si>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</si>
  <si>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</si>
  <si>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</si>
  <si>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</si>
  <si>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</si>
  <si>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</si>
  <si>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</si>
  <si>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</si>
  <si>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</si>
  <si>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</si>
  <si>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</si>
  <si>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</si>
  <si>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</si>
  <si>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</si>
  <si>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</si>
  <si>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</si>
  <si>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</si>
  <si>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</si>
  <si>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</si>
  <si>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</si>
  <si>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</si>
  <si>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</si>
  <si>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</si>
  <si>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</si>
  <si>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</si>
  <si>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</si>
  <si>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</si>
  <si>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</si>
  <si>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</si>
  <si>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</si>
  <si>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</si>
  <si>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</si>
  <si>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</si>
  <si>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</si>
  <si>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</si>
  <si>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</si>
  <si>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</si>
  <si>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</si>
  <si>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</si>
  <si>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</si>
  <si>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</si>
  <si>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</si>
  <si>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</si>
  <si>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</si>
  <si>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</si>
  <si>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</si>
  <si>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</si>
  <si>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</si>
  <si>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</si>
  <si>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</si>
  <si>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</si>
  <si>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</si>
  <si>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</si>
  <si>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</si>
  <si>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</si>
  <si>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</si>
  <si>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</si>
  <si>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</si>
  <si>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</si>
  <si>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</si>
  <si>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</si>
  <si>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</si>
  <si>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</si>
  <si>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</si>
  <si>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</si>
  <si>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</si>
  <si>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</si>
  <si>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</si>
  <si>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</si>
  <si>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</si>
  <si>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</si>
  <si>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</si>
  <si>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</si>
  <si>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</si>
  <si>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</si>
  <si>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</si>
  <si>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</si>
  <si>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</si>
  <si>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</si>
  <si>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</si>
  <si>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</si>
  <si>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</si>
  <si>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</si>
  <si>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</si>
  <si>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</si>
  <si>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</si>
  <si>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</si>
  <si>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</si>
  <si>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</si>
  <si>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</si>
  <si>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</si>
  <si>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</si>
  <si>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</si>
  <si>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</si>
  <si>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</si>
  <si>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</si>
  <si>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</si>
  <si>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</si>
  <si>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</si>
  <si>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</si>
  <si>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</si>
  <si>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</si>
  <si>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</si>
  <si>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</si>
  <si>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</si>
  <si>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</si>
  <si>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</si>
  <si>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</si>
  <si>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</si>
  <si>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</si>
  <si>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</si>
  <si>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</si>
  <si>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</si>
  <si>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</si>
  <si>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</si>
  <si>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</si>
  <si>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</si>
  <si>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</si>
  <si>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</si>
  <si>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</si>
  <si>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</si>
  <si>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</si>
  <si>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</si>
  <si>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</si>
  <si>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</si>
  <si>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</si>
  <si>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</si>
  <si>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</si>
  <si>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</si>
  <si>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</si>
  <si>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</si>
  <si>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</si>
  <si>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</si>
  <si>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</si>
  <si>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</si>
  <si>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</si>
  <si>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</si>
  <si>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</si>
  <si>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</si>
  <si>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</si>
  <si>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</si>
  <si>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</si>
  <si>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</si>
  <si>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</si>
  <si>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</si>
  <si>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</si>
  <si>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</si>
  <si>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</si>
  <si>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</si>
  <si>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</si>
  <si>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</si>
  <si>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</si>
  <si>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</si>
  <si>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</si>
  <si>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</si>
  <si>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</si>
  <si>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</si>
  <si>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</si>
  <si>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</si>
  <si>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</si>
  <si>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</si>
  <si>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</si>
  <si>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</si>
  <si>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</si>
  <si>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</si>
  <si>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</si>
  <si>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</si>
  <si>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</si>
  <si>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</si>
  <si>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</si>
  <si>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</si>
  <si>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</si>
  <si>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</si>
  <si>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</si>
  <si>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</si>
  <si>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</si>
  <si>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</si>
  <si>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</si>
  <si>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</si>
  <si>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</si>
  <si>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</si>
  <si>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</si>
  <si>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</si>
  <si>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</si>
  <si>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</si>
  <si>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</si>
  <si>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</si>
  <si>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</si>
  <si>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</si>
  <si>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</si>
  <si>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</si>
  <si>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</si>
  <si>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</si>
  <si>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</si>
  <si>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</si>
  <si>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</si>
  <si>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</si>
  <si>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</si>
  <si>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</si>
  <si>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</si>
  <si>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</si>
  <si>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</si>
  <si>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</si>
  <si>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</si>
  <si>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</si>
  <si>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</si>
  <si>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</si>
  <si>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</si>
  <si>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</si>
  <si>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</si>
  <si>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</si>
  <si>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</si>
  <si>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</si>
  <si>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</si>
  <si>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</si>
  <si>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</si>
  <si>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</si>
  <si>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</si>
  <si>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</si>
  <si>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</si>
  <si>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</si>
  <si>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</si>
  <si>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</si>
  <si>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</si>
  <si>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</si>
  <si>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</si>
  <si>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</si>
  <si>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</si>
  <si>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</si>
  <si>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</si>
  <si>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</si>
  <si>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</si>
  <si>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</si>
  <si>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</si>
  <si>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</si>
  <si>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</si>
  <si>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</si>
  <si>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</si>
  <si>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</si>
  <si>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</si>
  <si>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</si>
  <si>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</si>
  <si>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</si>
  <si>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</si>
  <si>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</si>
  <si>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</si>
  <si>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</si>
  <si>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</si>
  <si>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</si>
  <si>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</si>
  <si>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</si>
  <si>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</si>
  <si>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</si>
  <si>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</si>
  <si>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</si>
  <si>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</si>
  <si>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</si>
  <si>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</si>
  <si>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</si>
  <si>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</si>
  <si>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</si>
  <si>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</si>
  <si>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</si>
  <si>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</si>
  <si>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</si>
  <si>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</si>
  <si>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</si>
  <si>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</si>
  <si>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</si>
  <si>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</si>
  <si>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</si>
  <si>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</si>
  <si>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</si>
  <si>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</si>
  <si>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</si>
  <si>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</si>
  <si>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</si>
  <si>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</si>
  <si>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</si>
  <si>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</si>
  <si>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</si>
  <si>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</si>
  <si>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</si>
  <si>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</si>
  <si>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</si>
  <si>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</si>
  <si>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</si>
  <si>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</si>
  <si>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</si>
  <si>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</si>
  <si>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</si>
  <si>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</si>
  <si>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</si>
  <si>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</si>
  <si>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</si>
  <si>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</si>
  <si>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</si>
  <si>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</si>
  <si>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</si>
  <si>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</si>
  <si>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</si>
  <si>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</si>
  <si>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</si>
  <si>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</si>
  <si>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</si>
  <si>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</si>
  <si>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</si>
  <si>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</si>
  <si>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</si>
  <si>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</si>
  <si>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</si>
  <si>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</si>
  <si>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</si>
  <si>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</si>
  <si>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</si>
  <si>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</si>
  <si>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</si>
  <si>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</si>
  <si>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</si>
  <si>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</si>
  <si>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</si>
  <si>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</si>
  <si>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</si>
  <si>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</si>
  <si>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</si>
  <si>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</si>
  <si>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</si>
  <si>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</si>
  <si>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</si>
  <si>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</si>
  <si>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</si>
  <si>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</si>
  <si>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</si>
  <si>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</si>
  <si>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</si>
  <si>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</si>
  <si>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</si>
  <si>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</si>
  <si>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</si>
  <si>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</si>
  <si>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</si>
  <si>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</si>
  <si>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</si>
  <si>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</si>
  <si>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</si>
  <si>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</si>
  <si>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</si>
  <si>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</si>
  <si>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</si>
  <si>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</si>
  <si>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</si>
  <si>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</si>
  <si>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</si>
  <si>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</si>
  <si>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</si>
  <si>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</si>
  <si>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</si>
  <si>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</si>
  <si>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</si>
  <si>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</si>
  <si>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</si>
  <si>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</si>
  <si>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</si>
  <si>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</si>
  <si>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</si>
  <si>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</si>
  <si>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</si>
  <si>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</si>
  <si>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</si>
  <si>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</si>
  <si>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</si>
  <si>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</si>
  <si>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</si>
  <si>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</si>
  <si>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</si>
  <si>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</si>
  <si>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</si>
  <si>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</si>
  <si>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</si>
  <si>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</si>
  <si>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</si>
  <si>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</si>
  <si>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</si>
  <si>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</si>
  <si>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</si>
  <si>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</si>
  <si>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</si>
  <si>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</si>
  <si>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</si>
  <si>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</si>
  <si>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</si>
  <si>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</si>
  <si>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</si>
  <si>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</si>
  <si>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</si>
  <si>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</si>
  <si>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</si>
  <si>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</si>
  <si>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</si>
  <si>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</si>
  <si>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</si>
  <si>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</si>
  <si>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</si>
  <si>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</si>
  <si>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</si>
  <si>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</si>
  <si>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</si>
  <si>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</si>
  <si>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</si>
  <si>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</si>
  <si>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</si>
  <si>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</si>
  <si>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</si>
  <si>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</si>
  <si>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</si>
  <si>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</si>
  <si>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</si>
  <si>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</si>
  <si>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</si>
  <si>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</si>
  <si>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</si>
  <si>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</si>
  <si>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</si>
  <si>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</si>
  <si>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</si>
  <si>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</si>
  <si>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</si>
  <si>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</si>
  <si>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</si>
  <si>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</si>
  <si>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</si>
  <si>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</si>
  <si>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</si>
  <si>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</si>
  <si>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</si>
  <si>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</si>
  <si>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</si>
  <si>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</si>
  <si>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</si>
  <si>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</si>
  <si>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</si>
  <si>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</si>
  <si>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</si>
  <si>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</si>
  <si>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</si>
  <si>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</si>
  <si>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</si>
  <si>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</si>
  <si>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</si>
  <si>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</si>
  <si>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</si>
  <si>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</si>
  <si>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</si>
  <si>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</si>
  <si>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</si>
  <si>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</si>
  <si>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</si>
  <si>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</si>
  <si>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</si>
  <si>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</si>
  <si>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</si>
  <si>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</si>
  <si>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</si>
  <si>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</si>
  <si>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</si>
  <si>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</si>
  <si>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</si>
  <si>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</si>
  <si>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</si>
  <si>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</si>
  <si>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</si>
  <si>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</si>
  <si>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</si>
  <si>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</si>
  <si>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</si>
  <si>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</si>
  <si>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</si>
  <si>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</si>
  <si>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</si>
  <si>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</si>
  <si>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</si>
  <si>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</si>
  <si>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</si>
  <si>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</si>
  <si>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</si>
  <si>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</si>
  <si>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</si>
  <si>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</si>
  <si>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</si>
  <si>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</si>
  <si>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</si>
  <si>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</si>
  <si>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</si>
  <si>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</si>
  <si>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</si>
  <si>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</si>
  <si>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</si>
  <si>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</si>
  <si>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</si>
  <si>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</si>
  <si>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</si>
  <si>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</si>
  <si>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</si>
  <si>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</si>
  <si>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</si>
  <si>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</si>
  <si>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</si>
  <si>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</si>
  <si>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</si>
  <si>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</si>
  <si>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</si>
  <si>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</si>
  <si>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</si>
  <si>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</si>
  <si>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</si>
  <si>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</si>
  <si>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</si>
  <si>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</si>
  <si>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</si>
  <si>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</si>
  <si>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</si>
  <si>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</si>
  <si>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</si>
  <si>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</si>
  <si>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</si>
  <si>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</si>
  <si>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</si>
  <si>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</si>
  <si>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</si>
  <si>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</si>
  <si>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</si>
  <si>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</si>
  <si>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</si>
  <si>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</si>
  <si>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</si>
  <si>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</si>
  <si>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</si>
  <si>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</si>
  <si>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</si>
  <si>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</si>
  <si>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</si>
  <si>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</si>
  <si>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</si>
  <si>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</si>
  <si>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</si>
  <si>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</si>
  <si>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</si>
  <si>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</si>
  <si>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</si>
  <si>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</si>
  <si>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</si>
  <si>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</si>
  <si>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</si>
  <si>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</si>
  <si>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</si>
  <si>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</si>
  <si>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</si>
  <si>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</si>
  <si>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</si>
  <si>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</si>
  <si>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</si>
  <si>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</si>
  <si>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</si>
  <si>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</si>
  <si>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</si>
  <si>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</si>
  <si>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</si>
  <si>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</si>
  <si>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</si>
  <si>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</si>
  <si>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</si>
  <si>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</si>
  <si>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</si>
  <si>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</si>
  <si>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</si>
  <si>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</si>
  <si>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</si>
  <si>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</si>
  <si>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</si>
  <si>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</si>
  <si>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</si>
  <si>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</si>
  <si>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</si>
  <si>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</si>
  <si>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</si>
  <si>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</si>
  <si>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</si>
  <si>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</si>
  <si>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</si>
  <si>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</si>
  <si>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</si>
  <si>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</si>
  <si>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</si>
  <si>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</si>
  <si>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</si>
  <si>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</si>
  <si>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</si>
  <si>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</si>
  <si>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</si>
  <si>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</si>
  <si>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</si>
  <si>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</si>
  <si>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</si>
  <si>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</si>
  <si>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</si>
  <si>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</si>
  <si>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</si>
  <si>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</si>
  <si>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</si>
  <si>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</si>
  <si>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</si>
  <si>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</si>
  <si>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</si>
  <si>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</si>
  <si>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</si>
  <si>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</si>
  <si>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</si>
  <si>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</si>
  <si>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</si>
  <si>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</si>
  <si>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</si>
  <si>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</si>
  <si>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</si>
  <si>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</si>
  <si>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</si>
  <si>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</si>
  <si>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</si>
  <si>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</si>
  <si>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</si>
  <si>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</si>
  <si>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</si>
  <si>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</si>
  <si>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</si>
  <si>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</si>
  <si>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</si>
  <si>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</si>
  <si>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</si>
  <si>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</si>
  <si>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</si>
  <si>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</si>
  <si>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</si>
  <si>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</si>
  <si>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</si>
  <si>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</si>
  <si>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</si>
  <si>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</si>
  <si>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</si>
  <si>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</si>
  <si>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</si>
  <si>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</si>
  <si>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</si>
  <si>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</si>
  <si>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</si>
  <si>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</si>
  <si>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</si>
  <si>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</si>
  <si>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</si>
  <si>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</si>
  <si>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</si>
  <si>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</si>
  <si>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</si>
  <si>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</si>
  <si>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</si>
  <si>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</si>
  <si>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</si>
  <si>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</si>
  <si>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</si>
  <si>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</si>
  <si>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</si>
  <si>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</si>
  <si>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</si>
  <si>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</si>
  <si>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</si>
  <si>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</si>
  <si>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</si>
  <si>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</si>
  <si>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</si>
  <si>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</si>
  <si>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</si>
  <si>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</si>
  <si>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</si>
  <si>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</si>
  <si>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</si>
  <si>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</si>
  <si>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</si>
  <si>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</si>
  <si>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</si>
  <si>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</si>
  <si>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</si>
  <si>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</si>
  <si>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</si>
  <si>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</si>
  <si>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</si>
  <si>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</si>
  <si>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</si>
  <si>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</si>
  <si>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</si>
  <si>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</si>
  <si>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</si>
  <si>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</si>
  <si>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</si>
  <si>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</si>
  <si>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</si>
  <si>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</si>
  <si>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</si>
  <si>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</si>
  <si>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</si>
  <si>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</si>
  <si>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</si>
  <si>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</si>
  <si>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</si>
  <si>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</si>
  <si>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</si>
  <si>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</si>
  <si>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</si>
  <si>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</si>
  <si>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</si>
  <si>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</si>
  <si>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</si>
  <si>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</si>
  <si>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</si>
  <si>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</si>
  <si>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</si>
  <si>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</si>
  <si>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</si>
  <si>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</si>
  <si>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</si>
  <si>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</si>
  <si>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</si>
  <si>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</si>
  <si>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</si>
  <si>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</si>
  <si>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</si>
  <si>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</si>
  <si>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</si>
  <si>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</si>
  <si>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</si>
  <si>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</si>
  <si>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</si>
  <si>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</si>
  <si>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</si>
  <si>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</si>
  <si>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</si>
  <si>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</si>
  <si>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</si>
  <si>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</si>
  <si>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</si>
  <si>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</si>
  <si>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</si>
  <si>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</si>
  <si>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</si>
  <si>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</si>
  <si>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</si>
  <si>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</si>
  <si>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</si>
  <si>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</si>
  <si>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</si>
  <si>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</si>
  <si>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</si>
  <si>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</si>
  <si>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</si>
  <si>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</si>
  <si>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</si>
  <si>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</si>
  <si>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</si>
  <si>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</si>
  <si>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</si>
  <si>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</si>
  <si>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</si>
  <si>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</si>
  <si>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</si>
  <si>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</si>
  <si>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</si>
  <si>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</si>
  <si>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</si>
  <si>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</si>
  <si>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</si>
  <si>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</si>
  <si>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</si>
  <si>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</si>
  <si>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</si>
  <si>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</si>
  <si>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</si>
  <si>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</si>
  <si>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</si>
  <si>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</si>
  <si>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</si>
  <si>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</si>
  <si>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</si>
  <si>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</si>
  <si>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</si>
  <si>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</si>
  <si>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</si>
  <si>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</si>
  <si>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</si>
  <si>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</si>
  <si>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</si>
  <si>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</si>
  <si>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</si>
  <si>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</si>
  <si>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</si>
  <si>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</si>
  <si>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</si>
  <si>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</si>
  <si>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</si>
  <si>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</si>
  <si>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</si>
  <si>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</si>
  <si>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</si>
  <si>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</si>
  <si>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</si>
  <si>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</si>
  <si>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</si>
  <si>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</si>
  <si>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</si>
  <si>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</si>
  <si>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</si>
  <si>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</si>
  <si>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</si>
  <si>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</si>
  <si>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</si>
  <si>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</si>
  <si>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</si>
  <si>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</si>
  <si>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</si>
  <si>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</si>
  <si>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</si>
  <si>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</si>
  <si>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</si>
  <si>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</si>
  <si>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</si>
  <si>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</si>
  <si>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</si>
  <si>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</si>
  <si>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</si>
  <si>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</si>
  <si>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</si>
  <si>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</si>
  <si>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</si>
  <si>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</si>
  <si>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</si>
  <si>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</si>
  <si>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</si>
  <si>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</si>
  <si>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</si>
  <si>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</si>
  <si>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</si>
  <si>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</si>
  <si>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</si>
  <si>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</si>
  <si>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</si>
  <si>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</si>
  <si>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</si>
  <si>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</si>
  <si>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</si>
  <si>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</si>
  <si>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</si>
  <si>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</si>
  <si>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</si>
  <si>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</si>
  <si>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</si>
  <si>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</si>
  <si>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</si>
  <si>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</si>
  <si>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</si>
  <si>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</si>
  <si>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</si>
  <si>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</si>
  <si>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</si>
  <si>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</si>
  <si>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</si>
  <si>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</si>
  <si>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</si>
  <si>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</si>
  <si>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</si>
  <si>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</si>
  <si>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</si>
  <si>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</si>
  <si>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</si>
  <si>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</si>
  <si>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</si>
  <si>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</si>
  <si>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</si>
  <si>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</si>
  <si>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</si>
  <si>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</si>
  <si>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</si>
  <si>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</si>
  <si>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</si>
  <si>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</si>
  <si>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</si>
  <si>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</si>
  <si>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</si>
  <si>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</si>
  <si>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</si>
  <si>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</si>
  <si>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</si>
  <si>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</si>
  <si>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</si>
  <si>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</si>
  <si>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</si>
  <si>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</si>
  <si>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</si>
  <si>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</si>
  <si>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</si>
  <si>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</si>
  <si>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</si>
  <si>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</si>
  <si>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</si>
  <si>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</si>
  <si>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</si>
  <si>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</si>
  <si>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</si>
  <si>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</si>
  <si>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</si>
  <si>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</si>
  <si>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</si>
  <si>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</si>
  <si>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</si>
  <si>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</si>
  <si>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</si>
  <si>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</si>
  <si>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</si>
  <si>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</si>
  <si>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</si>
  <si>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</si>
  <si>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</si>
  <si>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</si>
  <si>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</si>
  <si>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</si>
  <si>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</si>
  <si>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</si>
  <si>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</si>
  <si>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</si>
  <si>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</si>
  <si>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</si>
  <si>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</si>
  <si>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</si>
  <si>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</si>
  <si>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</si>
  <si>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</si>
  <si>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</si>
  <si>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</si>
  <si>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</si>
  <si>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</si>
  <si>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</si>
  <si>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</si>
  <si>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</si>
  <si>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</si>
  <si>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</si>
  <si>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</si>
  <si>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</si>
  <si>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</si>
  <si>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</si>
  <si>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</si>
  <si>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</si>
  <si>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</si>
  <si>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</si>
  <si>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</si>
  <si>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</si>
  <si>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</si>
  <si>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</si>
  <si>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</si>
  <si>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</si>
  <si>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</si>
  <si>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</si>
  <si>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</si>
  <si>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</si>
  <si>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</si>
  <si>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</si>
  <si>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</si>
  <si>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</si>
  <si>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</si>
  <si>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</si>
  <si>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</si>
  <si>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</si>
  <si>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</si>
  <si>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</si>
  <si>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</si>
  <si>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</si>
  <si>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</si>
  <si>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</si>
  <si>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</si>
  <si>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</si>
  <si>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</si>
  <si>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</si>
  <si>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</si>
  <si>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</si>
  <si>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</si>
  <si>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</si>
  <si>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</si>
  <si>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</si>
  <si>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</si>
  <si>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</si>
  <si>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</si>
  <si>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</si>
  <si>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</si>
  <si>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</si>
  <si>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</si>
  <si>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</si>
  <si>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</si>
  <si>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</si>
  <si>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</si>
  <si>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</si>
  <si>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</si>
  <si>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</si>
  <si>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</si>
  <si>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</si>
  <si>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</si>
  <si>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</si>
  <si>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</si>
  <si>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</si>
  <si>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</si>
  <si>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</si>
  <si>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</si>
  <si>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</si>
  <si>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</si>
  <si>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</si>
  <si>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</si>
  <si>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</si>
  <si>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</si>
  <si>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</si>
  <si>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</si>
  <si>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</si>
  <si>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</si>
  <si>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</si>
  <si>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</si>
  <si>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</si>
  <si>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</si>
  <si>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</si>
  <si>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</si>
  <si>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</si>
  <si>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</si>
  <si>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</si>
  <si>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</si>
  <si>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</si>
  <si>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</si>
  <si>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</si>
  <si>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</si>
  <si>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</si>
  <si>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</si>
  <si>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</si>
  <si>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</si>
  <si>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</si>
  <si>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</si>
  <si>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</si>
  <si>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</si>
  <si>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</si>
  <si>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</si>
  <si>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</si>
  <si>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</si>
  <si>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</si>
  <si>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</si>
  <si>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</si>
  <si>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</si>
  <si>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</si>
  <si>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</si>
  <si>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</si>
  <si>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</si>
  <si>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</si>
  <si>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</si>
  <si>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</si>
  <si>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</si>
  <si>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</si>
  <si>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</si>
  <si>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</si>
  <si>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</si>
  <si>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</si>
  <si>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</si>
  <si>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</si>
  <si>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</si>
  <si>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</si>
  <si>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</si>
  <si>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</si>
  <si>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</si>
  <si>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</si>
  <si>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</si>
  <si>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</si>
  <si>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</si>
  <si>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</si>
  <si>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</si>
  <si>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</si>
  <si>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</si>
  <si>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</si>
  <si>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</si>
  <si>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</si>
  <si>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</si>
  <si>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</si>
  <si>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</si>
  <si>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</si>
  <si>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</si>
  <si>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</si>
  <si>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</si>
  <si>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</si>
  <si>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</si>
  <si>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</si>
  <si>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</si>
  <si>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</si>
  <si>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</si>
  <si>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</si>
  <si>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</si>
  <si>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</si>
  <si>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</si>
  <si>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</si>
  <si>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</si>
  <si>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</si>
  <si>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</si>
  <si>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</si>
  <si>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</si>
  <si>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</si>
  <si>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</si>
  <si>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</si>
  <si>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</si>
  <si>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</si>
  <si>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</si>
  <si>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</si>
  <si>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</si>
  <si>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</si>
  <si>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</si>
  <si>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</si>
  <si>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</si>
  <si>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</si>
  <si>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</si>
  <si>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</si>
  <si>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</si>
  <si>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</si>
  <si>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</si>
  <si>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</si>
  <si>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</si>
  <si>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</si>
  <si>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</si>
  <si>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</si>
  <si>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</si>
  <si>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</si>
  <si>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</si>
  <si>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</si>
  <si>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</si>
  <si>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</si>
  <si>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</si>
  <si>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</si>
  <si>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</si>
  <si>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</si>
  <si>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</si>
  <si>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</si>
  <si>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</si>
  <si>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</si>
  <si>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</si>
  <si>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</si>
  <si>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</si>
  <si>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</si>
  <si>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</si>
  <si>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</si>
  <si>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</si>
  <si>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</si>
  <si>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</si>
  <si>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</si>
  <si>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</si>
  <si>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</si>
  <si>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</si>
  <si>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</si>
  <si>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</si>
  <si>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</si>
  <si>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</si>
  <si>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</si>
  <si>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</si>
  <si>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</si>
  <si>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</si>
  <si>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</si>
  <si>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</si>
  <si>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</si>
  <si>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</si>
  <si>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</si>
  <si>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</si>
  <si>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</si>
  <si>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</si>
  <si>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</si>
  <si>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</si>
  <si>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</si>
  <si>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</si>
  <si>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</si>
  <si>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</si>
  <si>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</si>
  <si>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</si>
  <si>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</si>
  <si>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</si>
  <si>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</si>
  <si>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</si>
  <si>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</si>
  <si>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</si>
  <si>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</si>
  <si>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</si>
  <si>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</si>
  <si>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</si>
  <si>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</si>
  <si>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</si>
  <si>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</si>
  <si>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</si>
  <si>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</si>
  <si>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</si>
  <si>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</si>
  <si>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</si>
  <si>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</si>
  <si>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</si>
  <si>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</si>
  <si>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</si>
  <si>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</si>
  <si>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</si>
  <si>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</si>
  <si>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</si>
  <si>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</si>
  <si>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</si>
  <si>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</si>
  <si>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</si>
  <si>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</si>
  <si>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</si>
  <si>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</si>
  <si>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</si>
  <si>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</si>
  <si>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</si>
  <si>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</si>
  <si>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</si>
  <si>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</si>
  <si>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</si>
  <si>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</si>
  <si>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</si>
  <si>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</si>
  <si>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</si>
  <si>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</si>
  <si>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</si>
  <si>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</si>
  <si>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</si>
  <si>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</si>
  <si>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</si>
  <si>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</si>
  <si>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</si>
  <si>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</si>
  <si>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</si>
  <si>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</si>
  <si>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</si>
  <si>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</si>
  <si>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</si>
  <si>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</si>
  <si>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</si>
  <si>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</si>
  <si>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</si>
  <si>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</si>
  <si>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</si>
  <si>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</si>
  <si>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</si>
  <si>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</si>
  <si>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</si>
  <si>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</si>
  <si>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</si>
  <si>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</si>
  <si>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</si>
  <si>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</si>
  <si>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</si>
  <si>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</si>
  <si>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</si>
  <si>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</si>
  <si>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</si>
  <si>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</si>
  <si>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</si>
  <si>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</si>
  <si>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</si>
  <si>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</si>
  <si>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</si>
  <si>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</si>
  <si>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</si>
  <si>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</si>
  <si>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</si>
  <si>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</si>
  <si>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</si>
  <si>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</si>
  <si>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</si>
  <si>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</si>
  <si>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</si>
  <si>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</si>
  <si>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</si>
  <si>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</si>
  <si>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</si>
  <si>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</si>
  <si>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</si>
  <si>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</si>
  <si>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</si>
  <si>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</si>
  <si>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</si>
  <si>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</si>
  <si>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</si>
  <si>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</si>
  <si>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</si>
  <si>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</si>
  <si>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</si>
  <si>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</si>
  <si>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</si>
  <si>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</si>
  <si>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</si>
  <si>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</si>
  <si>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</si>
  <si>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</si>
  <si>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</si>
  <si>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</si>
  <si>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</si>
  <si>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</si>
  <si>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</si>
  <si>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</si>
  <si>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</si>
  <si>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</si>
  <si>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</si>
  <si>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</si>
  <si>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</si>
  <si>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</si>
  <si>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</si>
  <si>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</si>
  <si>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</si>
  <si>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</si>
  <si>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</si>
  <si>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</si>
  <si>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</si>
  <si>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</si>
  <si>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</si>
  <si>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</si>
  <si>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</si>
  <si>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</si>
  <si>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</si>
  <si>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</si>
  <si>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</si>
  <si>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</si>
  <si>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</si>
  <si>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</si>
  <si>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</si>
  <si>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</si>
  <si>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</si>
  <si>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</si>
  <si>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</si>
  <si>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</si>
  <si>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</si>
  <si>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</si>
  <si>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</si>
  <si>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</si>
  <si>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</si>
  <si>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</si>
  <si>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</si>
  <si>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</si>
  <si>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</si>
  <si>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</si>
  <si>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</si>
  <si>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</si>
  <si>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</si>
  <si>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</si>
  <si>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</si>
  <si>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</si>
  <si>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</si>
  <si>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</si>
  <si>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</si>
  <si>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</si>
  <si>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</si>
  <si>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</si>
  <si>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</si>
  <si>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</si>
  <si>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</si>
  <si>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</si>
  <si>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</si>
  <si>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</si>
  <si>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</si>
  <si>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</si>
  <si>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</si>
  <si>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</si>
  <si>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</si>
  <si>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</si>
  <si>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</si>
  <si>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</si>
  <si>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</si>
  <si>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</si>
  <si>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</si>
  <si>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</si>
  <si>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</si>
  <si>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</si>
  <si>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</si>
  <si>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</si>
  <si>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</si>
  <si>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</si>
  <si>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</si>
  <si>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</si>
  <si>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</si>
  <si>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</si>
  <si>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</si>
  <si>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</si>
  <si>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</si>
  <si>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</si>
  <si>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</si>
  <si>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</si>
  <si>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</si>
  <si>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</si>
  <si>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</si>
  <si>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</si>
  <si>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</si>
  <si>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</si>
  <si>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</si>
  <si>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</si>
  <si>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</si>
  <si>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</si>
  <si>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</si>
  <si>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</si>
  <si>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</si>
  <si>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</si>
  <si>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</si>
  <si>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</si>
  <si>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</si>
  <si>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</si>
  <si>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</si>
  <si>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</si>
  <si>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</si>
  <si>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</si>
  <si>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</si>
  <si>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</si>
  <si>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</si>
  <si>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</si>
  <si>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</si>
  <si>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</si>
  <si>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</si>
  <si>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</si>
  <si>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</si>
  <si>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</si>
  <si>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</si>
  <si>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</si>
  <si>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</si>
  <si>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</si>
  <si>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</si>
  <si>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</si>
  <si>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</si>
  <si>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</si>
  <si>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</si>
  <si>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</si>
  <si>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</si>
  <si>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</si>
  <si>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</si>
  <si>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</si>
  <si>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</si>
  <si>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</si>
  <si>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</si>
  <si>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</si>
  <si>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</si>
  <si>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</si>
  <si>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</si>
  <si>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</si>
  <si>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</si>
  <si>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</si>
  <si>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</si>
  <si>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</si>
  <si>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</si>
  <si>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</si>
  <si>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</si>
  <si>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</si>
  <si>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</si>
  <si>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</si>
  <si>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</si>
  <si>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</si>
  <si>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</si>
  <si>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</si>
  <si>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</si>
  <si>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</si>
  <si>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</si>
  <si>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</si>
  <si>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</si>
  <si>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</si>
  <si>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</si>
  <si>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</si>
  <si>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</si>
  <si>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</si>
  <si>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</si>
  <si>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</si>
  <si>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</si>
  <si>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</si>
  <si>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</si>
  <si>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</si>
  <si>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</si>
  <si>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</si>
  <si>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</si>
  <si>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</si>
  <si>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</si>
  <si>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</si>
  <si>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</si>
  <si>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</si>
  <si>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</si>
  <si>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</si>
  <si>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</si>
  <si>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</si>
  <si>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</si>
  <si>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</si>
  <si>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</si>
  <si>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</si>
  <si>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</si>
  <si>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</si>
  <si>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</si>
  <si>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</si>
  <si>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</si>
  <si>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</si>
  <si>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</si>
  <si>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</si>
  <si>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</si>
  <si>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</si>
  <si>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</si>
  <si>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</si>
  <si>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</si>
  <si>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</si>
  <si>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</si>
  <si>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</si>
  <si>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</si>
  <si>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</si>
  <si>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</si>
  <si>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</si>
  <si>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</si>
  <si>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</si>
  <si>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</si>
  <si>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</si>
  <si>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</si>
  <si>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</si>
  <si>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</si>
  <si>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</si>
  <si>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</si>
  <si>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</si>
  <si>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</si>
  <si>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</si>
  <si>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</si>
  <si>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</si>
  <si>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</si>
  <si>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</si>
  <si>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</si>
  <si>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</si>
  <si>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</si>
  <si>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</si>
  <si>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</si>
  <si>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</si>
  <si>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</si>
  <si>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</si>
  <si>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</si>
  <si>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</si>
  <si>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</si>
  <si>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</si>
  <si>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</si>
  <si>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</si>
  <si>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</si>
  <si>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</si>
  <si>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</si>
  <si>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</si>
  <si>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</si>
  <si>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</si>
  <si>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</si>
  <si>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</si>
  <si>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</si>
  <si>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</si>
  <si>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</si>
  <si>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</si>
  <si>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</si>
  <si>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</si>
  <si>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</si>
  <si>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</si>
  <si>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</si>
  <si>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</si>
  <si>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</si>
  <si>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</si>
  <si>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</si>
  <si>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</si>
  <si>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</si>
  <si>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</si>
  <si>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</si>
  <si>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</si>
  <si>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</si>
  <si>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</si>
  <si>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</si>
  <si>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</si>
  <si>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</si>
  <si>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</si>
  <si>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</si>
  <si>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</si>
  <si>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</si>
  <si>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</si>
  <si>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</si>
  <si>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</si>
  <si>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</si>
  <si>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</si>
  <si>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</si>
  <si>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</si>
  <si>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</si>
  <si>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</si>
  <si>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</si>
  <si>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</si>
  <si>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</si>
  <si>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</si>
  <si>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</si>
  <si>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</si>
  <si>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</si>
  <si>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</si>
  <si>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</si>
  <si>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</si>
  <si>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</si>
  <si>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</si>
  <si>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</si>
  <si>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</si>
  <si>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</si>
  <si>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</si>
  <si>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</si>
  <si>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</si>
  <si>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</si>
  <si>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</si>
  <si>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</si>
  <si>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</si>
  <si>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</si>
  <si>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</si>
  <si>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</si>
  <si>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</si>
  <si>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</si>
  <si>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</si>
  <si>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</si>
  <si>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</si>
  <si>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</si>
  <si>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</si>
  <si>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</si>
  <si>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</si>
  <si>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</si>
  <si>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</si>
  <si>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</si>
  <si>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</si>
  <si>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</si>
  <si>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</si>
  <si>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</si>
  <si>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</si>
  <si>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</si>
  <si>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</si>
  <si>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</si>
  <si>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</si>
  <si>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</si>
  <si>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</si>
  <si>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</si>
  <si>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</si>
  <si>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</si>
  <si>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</si>
  <si>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</si>
  <si>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</si>
  <si>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</si>
  <si>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</si>
  <si>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</si>
  <si>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</si>
  <si>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</si>
  <si>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</si>
  <si>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</si>
  <si>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</si>
  <si>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</si>
  <si>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</si>
  <si>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</si>
  <si>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</si>
  <si>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</si>
  <si>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</si>
  <si>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</si>
  <si>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</si>
  <si>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</si>
  <si>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</si>
  <si>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</si>
  <si>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</si>
  <si>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</si>
  <si>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</si>
  <si>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</si>
  <si>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</si>
  <si>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</si>
  <si>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</si>
  <si>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</si>
  <si>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</si>
  <si>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</si>
  <si>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</si>
  <si>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</si>
  <si>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</si>
  <si>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</si>
  <si>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</si>
  <si>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</si>
  <si>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</si>
  <si>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</si>
  <si>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</si>
  <si>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</si>
  <si>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</si>
  <si>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</si>
  <si>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</si>
  <si>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</si>
  <si>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</si>
  <si>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</si>
  <si>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</si>
  <si>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</si>
  <si>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</si>
  <si>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</si>
  <si>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</si>
  <si>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</si>
  <si>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</si>
  <si>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</si>
  <si>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</si>
  <si>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</si>
  <si>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</si>
  <si>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</si>
  <si>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</si>
  <si>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</si>
  <si>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</si>
  <si>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</si>
  <si>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</si>
  <si>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</si>
  <si>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</si>
  <si>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</si>
  <si>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</si>
  <si>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</si>
  <si>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</si>
  <si>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</si>
  <si>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</si>
  <si>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</si>
  <si>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</si>
  <si>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</si>
  <si>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</si>
  <si>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</si>
  <si>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</si>
  <si>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</si>
  <si>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</si>
  <si>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</si>
  <si>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</si>
  <si>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</si>
  <si>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</si>
  <si>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</si>
  <si>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</si>
  <si>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</si>
  <si>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</si>
  <si>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</si>
  <si>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</si>
  <si>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</si>
  <si>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</si>
  <si>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</si>
  <si>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</si>
  <si>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</si>
  <si>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</si>
  <si>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</si>
  <si>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</si>
  <si>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</si>
  <si>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</si>
  <si>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</si>
  <si>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</si>
  <si>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</si>
  <si>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</si>
  <si>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</si>
  <si>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</si>
  <si>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</si>
  <si>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</si>
  <si>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</si>
  <si>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</si>
  <si>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</si>
  <si>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</si>
  <si>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</si>
  <si>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</si>
  <si>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</si>
  <si>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</si>
  <si>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</si>
  <si>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</si>
  <si>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</si>
  <si>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</si>
  <si>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</si>
  <si>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</si>
  <si>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</si>
  <si>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</si>
  <si>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</si>
  <si>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</si>
  <si>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</si>
  <si>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</si>
  <si>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</si>
  <si>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</si>
  <si>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</si>
  <si>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</si>
  <si>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</si>
  <si>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</si>
  <si>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</si>
  <si>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</si>
  <si>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</si>
  <si>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</si>
  <si>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</si>
  <si>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</si>
  <si>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</si>
  <si>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</si>
  <si>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</si>
  <si>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</si>
  <si>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</si>
  <si>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</si>
  <si>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</si>
  <si>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</si>
  <si>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</si>
  <si>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</si>
  <si>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</si>
  <si>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</si>
  <si>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</si>
  <si>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</si>
  <si>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</si>
  <si>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</si>
  <si>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</si>
  <si>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</si>
  <si>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</si>
  <si>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</si>
  <si>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</si>
  <si>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</si>
  <si>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</si>
  <si>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</si>
  <si>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</si>
  <si>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</si>
  <si>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</si>
  <si>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</si>
  <si>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</si>
  <si>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</si>
  <si>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</si>
  <si>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</si>
  <si>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</si>
  <si>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</si>
  <si>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</si>
  <si>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</si>
  <si>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</si>
  <si>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</si>
  <si>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</si>
  <si>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</si>
  <si>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</si>
  <si>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</si>
  <si>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</si>
  <si>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</si>
  <si>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</si>
  <si>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</si>
  <si>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</si>
  <si>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</si>
  <si>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</si>
  <si>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</si>
  <si>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</si>
  <si>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</si>
  <si>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</si>
  <si>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</si>
  <si>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</si>
  <si>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</si>
  <si>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</si>
  <si>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</si>
  <si>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</si>
  <si>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</si>
  <si>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</si>
  <si>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</si>
  <si>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</si>
  <si>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</si>
  <si>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</si>
  <si>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</si>
  <si>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</si>
  <si>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</si>
  <si>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</si>
  <si>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</si>
  <si>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</si>
  <si>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</si>
  <si>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</si>
  <si>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</si>
  <si>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</si>
  <si>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</si>
  <si>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</si>
  <si>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</si>
  <si>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</si>
  <si>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</si>
  <si>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</si>
  <si>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</si>
  <si>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</si>
  <si>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</si>
  <si>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</si>
  <si>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</si>
  <si>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</si>
  <si>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</si>
  <si>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</si>
  <si>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</si>
  <si>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</si>
  <si>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</si>
  <si>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</si>
  <si>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</si>
  <si>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</si>
  <si>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</si>
  <si>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</si>
  <si>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</si>
  <si>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</si>
  <si>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</si>
  <si>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</si>
  <si>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</si>
  <si>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</si>
  <si>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</si>
  <si>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</si>
  <si>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</si>
  <si>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</si>
  <si>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</si>
  <si>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</si>
  <si>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</si>
  <si>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</si>
  <si>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</si>
  <si>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</si>
  <si>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</si>
  <si>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</si>
  <si>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</si>
  <si>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</si>
  <si>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</si>
  <si>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</si>
  <si>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</si>
  <si>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</si>
  <si>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</si>
  <si>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</si>
  <si>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</si>
  <si>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</si>
  <si>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</si>
  <si>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</si>
  <si>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</si>
  <si>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</si>
  <si>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</si>
  <si>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</si>
  <si>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</si>
  <si>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</si>
  <si>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</si>
  <si>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</si>
  <si>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</si>
  <si>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</si>
  <si>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</si>
  <si>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</si>
  <si>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</si>
  <si>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</si>
  <si>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</si>
  <si>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</si>
  <si>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</si>
  <si>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</si>
  <si>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</si>
  <si>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</si>
  <si>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</si>
  <si>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</si>
  <si>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</si>
  <si>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</si>
  <si>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</si>
  <si>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</si>
  <si>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</si>
  <si>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</si>
  <si>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</si>
  <si>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</si>
  <si>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</si>
  <si>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</si>
  <si>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</si>
  <si>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</si>
  <si>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</si>
  <si>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</si>
  <si>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</si>
  <si>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</si>
  <si>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</si>
  <si>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</si>
  <si>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</si>
  <si>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</si>
  <si>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</si>
  <si>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</si>
  <si>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</si>
  <si>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</si>
  <si>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</si>
  <si>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</si>
  <si>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</si>
  <si>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</si>
  <si>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</si>
  <si>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</si>
  <si>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</si>
  <si>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</si>
  <si>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</si>
  <si>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</si>
  <si>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</si>
  <si>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</si>
  <si>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</si>
  <si>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</si>
  <si>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</si>
  <si>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</si>
  <si>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</si>
  <si>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</si>
  <si>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</si>
  <si>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</si>
  <si>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</si>
  <si>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</si>
  <si>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</si>
  <si>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</si>
  <si>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</si>
  <si>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</si>
  <si>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</si>
  <si>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</si>
  <si>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</si>
  <si>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</si>
  <si>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</si>
  <si>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</si>
  <si>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</si>
  <si>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</si>
  <si>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</si>
  <si>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</si>
  <si>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</si>
  <si>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</si>
  <si>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</si>
  <si>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</si>
  <si>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</si>
  <si>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</si>
  <si>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</si>
  <si>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</si>
  <si>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</si>
  <si>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</si>
  <si>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</si>
  <si>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</si>
  <si>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</si>
  <si>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</si>
  <si>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</si>
  <si>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</si>
  <si>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</si>
  <si>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</si>
  <si>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</si>
  <si>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</si>
  <si>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</si>
  <si>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</si>
  <si>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</si>
  <si>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</si>
  <si>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</si>
  <si>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</si>
  <si>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</si>
  <si>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</si>
  <si>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</si>
  <si>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</si>
  <si>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</si>
  <si>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</si>
  <si>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</si>
  <si>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</si>
  <si>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</si>
  <si>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</si>
  <si>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</si>
  <si>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</si>
  <si>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</si>
  <si>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</si>
  <si>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</si>
  <si>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</si>
  <si>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</si>
  <si>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</si>
  <si>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</si>
  <si>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</si>
  <si>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</si>
  <si>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</si>
  <si>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</si>
  <si>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</si>
  <si>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</si>
  <si>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</si>
  <si>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</si>
  <si>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</si>
  <si>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</si>
  <si>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</si>
  <si>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</si>
  <si>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</si>
  <si>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</si>
  <si>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</si>
  <si>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</si>
  <si>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</si>
  <si>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</si>
  <si>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</si>
  <si>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</si>
  <si>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</si>
  <si>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</si>
  <si>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</si>
  <si>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</si>
  <si>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</si>
  <si>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</si>
  <si>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</si>
  <si>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</si>
  <si>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</si>
  <si>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</si>
  <si>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</si>
  <si>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</si>
  <si>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</si>
  <si>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</si>
  <si>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</si>
  <si>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</si>
  <si>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</si>
  <si>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</si>
  <si>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</si>
  <si>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</si>
  <si>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</si>
  <si>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</si>
  <si>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</si>
  <si>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</si>
  <si>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</si>
  <si>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</si>
  <si>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</si>
  <si>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</si>
  <si>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</si>
  <si>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</si>
  <si>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</si>
  <si>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</si>
  <si>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</si>
  <si>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</si>
  <si>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</si>
  <si>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</si>
  <si>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</si>
  <si>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</si>
  <si>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</si>
  <si>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</si>
  <si>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</si>
  <si>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</si>
  <si>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</si>
  <si>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</si>
  <si>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</si>
  <si>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</si>
  <si>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</si>
  <si>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</si>
  <si>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</si>
  <si>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</si>
  <si>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</si>
  <si>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</si>
  <si>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</si>
  <si>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</si>
  <si>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</si>
  <si>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</si>
  <si>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</si>
  <si>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</si>
  <si>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</si>
  <si>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</si>
  <si>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</si>
  <si>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</si>
  <si>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</si>
  <si>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</si>
  <si>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</si>
  <si>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</si>
  <si>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</si>
  <si>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</si>
  <si>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</si>
  <si>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</si>
  <si>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</si>
  <si>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</si>
  <si>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</si>
  <si>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</si>
  <si>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</si>
  <si>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</si>
  <si>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</si>
  <si>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</si>
  <si>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</si>
  <si>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</si>
  <si>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</si>
  <si>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</si>
  <si>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</si>
  <si>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</si>
  <si>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</si>
  <si>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</si>
  <si>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</si>
  <si>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</si>
  <si>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</si>
  <si>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</si>
  <si>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</si>
  <si>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</si>
  <si>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</si>
  <si>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</si>
  <si>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</si>
  <si>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</si>
  <si>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</si>
  <si>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</si>
  <si>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</si>
  <si>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</si>
  <si>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</si>
  <si>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</si>
  <si>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</si>
  <si>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</si>
  <si>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</si>
  <si>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</si>
  <si>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</si>
  <si>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</si>
  <si>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</si>
  <si>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</si>
  <si>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</si>
  <si>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</si>
  <si>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</si>
  <si>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</si>
  <si>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</si>
  <si>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</si>
  <si>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</si>
  <si>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</si>
  <si>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</si>
  <si>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</si>
  <si>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</si>
  <si>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</si>
  <si>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</si>
  <si>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</si>
  <si>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</si>
  <si>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</si>
  <si>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</si>
  <si>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</si>
  <si>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</si>
  <si>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</si>
  <si>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</si>
  <si>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</si>
  <si>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</si>
  <si>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</si>
  <si>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</si>
  <si>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</si>
  <si>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</si>
  <si>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</si>
  <si>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</si>
  <si>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</si>
  <si>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</si>
  <si>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</si>
  <si>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</si>
  <si>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</si>
  <si>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</si>
  <si>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</si>
  <si>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</si>
  <si>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</si>
  <si>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</si>
  <si>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</si>
  <si>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</si>
  <si>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</si>
  <si>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</si>
  <si>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</si>
  <si>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</si>
  <si>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</si>
  <si>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</si>
  <si>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</si>
  <si>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</si>
  <si>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</si>
  <si>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</si>
  <si>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</si>
  <si>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</si>
  <si>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</si>
  <si>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</si>
  <si>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</si>
  <si>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</si>
  <si>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</si>
  <si>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</si>
  <si>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</si>
  <si>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</si>
  <si>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</si>
  <si>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</si>
  <si>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</si>
  <si>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</si>
  <si>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</si>
  <si>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</si>
  <si>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</si>
  <si>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</si>
  <si>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</si>
  <si>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</si>
  <si>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</si>
  <si>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</si>
  <si>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</si>
  <si>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</si>
  <si>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</si>
  <si>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</si>
  <si>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</si>
  <si>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</si>
  <si>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</si>
  <si>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</si>
  <si>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</si>
  <si>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</si>
  <si>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</si>
  <si>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</si>
  <si>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</si>
  <si>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</si>
  <si>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</si>
  <si>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</si>
  <si>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</si>
  <si>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</si>
  <si>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</si>
  <si>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</si>
  <si>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</si>
  <si>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</si>
  <si>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</si>
  <si>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</si>
  <si>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</si>
  <si>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</si>
  <si>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</si>
  <si>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</si>
  <si>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</si>
  <si>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</si>
  <si>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</si>
  <si>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</si>
  <si>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</si>
  <si>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</si>
  <si>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</si>
  <si>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</si>
  <si>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</si>
  <si>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</si>
  <si>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</si>
  <si>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</si>
  <si>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</si>
  <si>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</si>
  <si>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</si>
  <si>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</si>
  <si>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</si>
  <si>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</si>
  <si>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</si>
  <si>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</si>
  <si>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</si>
  <si>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</si>
  <si>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</si>
  <si>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</si>
  <si>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</si>
  <si>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</si>
  <si>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</si>
  <si>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</si>
  <si>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</si>
  <si>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</si>
  <si>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</si>
  <si>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</si>
  <si>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</si>
  <si>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</si>
  <si>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</si>
  <si>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</si>
  <si>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</si>
  <si>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</si>
  <si>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</si>
  <si>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</si>
  <si>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</si>
  <si>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</si>
  <si>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</si>
  <si>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</si>
  <si>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</si>
  <si>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</si>
  <si>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</si>
  <si>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</si>
  <si>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</si>
  <si>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</si>
  <si>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</si>
  <si>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</si>
  <si>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</si>
  <si>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</si>
  <si>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</si>
  <si>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</si>
  <si>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</si>
  <si>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</si>
  <si>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</si>
  <si>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</si>
  <si>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</si>
  <si>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</si>
  <si>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</si>
  <si>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</si>
  <si>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</si>
  <si>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</si>
  <si>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</si>
  <si>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</si>
  <si>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</si>
  <si>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</si>
  <si>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</si>
  <si>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</si>
  <si>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</si>
  <si>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</si>
  <si>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</si>
  <si>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</si>
  <si>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</si>
  <si>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</si>
  <si>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</si>
  <si>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</si>
  <si>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</si>
  <si>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</si>
  <si>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</si>
  <si>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</si>
  <si>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</si>
  <si>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</si>
  <si>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</si>
  <si>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</si>
  <si>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</si>
  <si>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</si>
  <si>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</si>
  <si>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</si>
  <si>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</si>
  <si>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</si>
  <si>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</si>
  <si>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</si>
  <si>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</si>
  <si>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</si>
  <si>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</si>
  <si>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</si>
  <si>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</si>
  <si>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</si>
  <si>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</si>
  <si>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</si>
  <si>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</si>
  <si>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</si>
  <si>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</si>
  <si>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</si>
  <si>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</si>
  <si>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</si>
  <si>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</si>
  <si>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</si>
  <si>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</si>
  <si>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</si>
  <si>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</si>
  <si>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</si>
  <si>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</si>
  <si>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</si>
  <si>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</si>
  <si>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</si>
  <si>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</si>
  <si>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</si>
  <si>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</si>
  <si>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</si>
  <si>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</si>
  <si>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</si>
  <si>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</si>
  <si>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</si>
  <si>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</si>
  <si>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</si>
  <si>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</si>
  <si>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</si>
  <si>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</si>
  <si>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</si>
  <si>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</si>
  <si>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</si>
  <si>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</si>
  <si>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</si>
  <si>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</si>
  <si>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</si>
  <si>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</si>
  <si>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</si>
  <si>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</si>
  <si>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</si>
  <si>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</si>
  <si>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</si>
  <si>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</si>
  <si>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</si>
  <si>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</si>
  <si>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</si>
  <si>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</si>
  <si>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</si>
  <si>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</si>
  <si>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</si>
  <si>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</si>
  <si>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</si>
  <si>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</si>
  <si>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</si>
  <si>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</si>
  <si>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</si>
  <si>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</si>
  <si>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</si>
  <si>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</si>
  <si>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</si>
  <si>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</si>
  <si>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</si>
  <si>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</si>
  <si>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</si>
  <si>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</si>
  <si>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</si>
  <si>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</si>
  <si>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</si>
  <si>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</si>
  <si>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</si>
  <si>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</si>
  <si>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</si>
  <si>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</si>
  <si>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</si>
  <si>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</si>
  <si>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</si>
  <si>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</si>
  <si>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</si>
  <si>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</si>
  <si>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</si>
  <si>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</si>
  <si>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</si>
  <si>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</si>
  <si>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</si>
  <si>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</si>
  <si>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</si>
  <si>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</si>
  <si>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</si>
  <si>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</si>
  <si>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</si>
  <si>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</si>
  <si>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</si>
  <si>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</si>
  <si>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</si>
  <si>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</si>
  <si>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</si>
  <si>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</si>
  <si>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</si>
  <si>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</si>
  <si>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</si>
  <si>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</si>
  <si>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</si>
  <si>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</si>
  <si>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</si>
  <si>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</si>
  <si>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</si>
  <si>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</si>
  <si>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</si>
  <si>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</si>
  <si>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</si>
  <si>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</si>
  <si>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</si>
  <si>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</si>
  <si>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</si>
  <si>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</si>
  <si>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</si>
  <si>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</si>
  <si>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</si>
  <si>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</si>
  <si>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</si>
  <si>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</si>
  <si>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</si>
  <si>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</si>
  <si>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</si>
  <si>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</si>
  <si>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</si>
  <si>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</si>
  <si>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</si>
  <si>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</si>
  <si>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</si>
  <si>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</si>
  <si>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</si>
  <si>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</si>
  <si>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</si>
  <si>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</si>
  <si>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</si>
  <si>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</si>
  <si>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</si>
  <si>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</si>
  <si>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</si>
  <si>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</si>
  <si>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</si>
  <si>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</si>
  <si>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</si>
  <si>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</si>
  <si>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</si>
  <si>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</si>
  <si>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</si>
  <si>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</si>
  <si>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</si>
  <si>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</si>
  <si>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</si>
  <si>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</si>
  <si>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</si>
  <si>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</si>
  <si>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</si>
  <si>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</si>
  <si>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</si>
  <si>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</si>
  <si>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</si>
  <si>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</si>
  <si>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</si>
  <si>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</si>
  <si>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</si>
  <si>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</si>
  <si>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</si>
  <si>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</si>
  <si>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</si>
  <si>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</si>
  <si>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</si>
  <si>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</si>
  <si>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</si>
  <si>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</si>
  <si>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</si>
  <si>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</si>
  <si>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</si>
  <si>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</si>
  <si>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</si>
  <si>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</si>
  <si>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</si>
  <si>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</si>
  <si>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</si>
  <si>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</si>
  <si>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</si>
  <si>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</si>
  <si>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</si>
  <si>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</si>
  <si>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</si>
  <si>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</si>
  <si>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</si>
  <si>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</si>
  <si>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</si>
  <si>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</si>
  <si>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</si>
  <si>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</si>
  <si>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</si>
  <si>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</si>
  <si>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</si>
  <si>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</si>
  <si>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</si>
  <si>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</si>
  <si>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</si>
  <si>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</si>
  <si>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</si>
  <si>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</si>
  <si>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</si>
  <si>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</si>
  <si>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</si>
  <si>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</si>
  <si>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</si>
  <si>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</si>
  <si>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</si>
  <si>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</si>
  <si>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</si>
  <si>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</si>
  <si>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</si>
  <si>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</si>
  <si>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</si>
  <si>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</si>
  <si>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</si>
  <si>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</si>
  <si>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</si>
  <si>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</si>
  <si>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</si>
  <si>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</si>
  <si>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</si>
  <si>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</si>
  <si>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</si>
  <si>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</si>
  <si>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</si>
  <si>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</si>
  <si>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</si>
  <si>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</si>
  <si>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</si>
  <si>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</si>
  <si>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</si>
  <si>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</si>
  <si>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</si>
  <si>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</si>
  <si>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</si>
  <si>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</si>
  <si>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</si>
  <si>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</si>
  <si>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</si>
  <si>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</si>
  <si>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</si>
  <si>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</si>
  <si>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</si>
  <si>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</si>
  <si>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</si>
  <si>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</si>
  <si>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</si>
  <si>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</si>
  <si>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</si>
  <si>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</si>
  <si>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</si>
  <si>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</si>
  <si>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</si>
  <si>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</si>
  <si>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</si>
  <si>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</si>
  <si>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</si>
  <si>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</si>
  <si>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</si>
  <si>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</si>
  <si>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</si>
  <si>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</si>
  <si>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</si>
  <si>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</si>
  <si>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</si>
  <si>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</si>
  <si>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</si>
  <si>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</si>
  <si>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</si>
  <si>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</si>
  <si>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</si>
  <si>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</si>
  <si>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</si>
  <si>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</si>
  <si>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</si>
  <si>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</si>
  <si>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</si>
  <si>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</si>
  <si>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</si>
  <si>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</si>
  <si>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</si>
  <si>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</si>
  <si>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</si>
  <si>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</si>
  <si>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</si>
  <si>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</si>
  <si>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</si>
  <si>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</si>
  <si>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</si>
  <si>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</si>
  <si>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</si>
  <si>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</si>
  <si>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</si>
  <si>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</si>
  <si>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</si>
  <si>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</si>
  <si>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</si>
  <si>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</si>
  <si>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</si>
  <si>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</si>
  <si>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</si>
  <si>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</si>
  <si>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</si>
  <si>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</si>
  <si>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</si>
  <si>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</si>
  <si>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</si>
  <si>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</si>
  <si>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</si>
  <si>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</si>
  <si>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</si>
  <si>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</si>
  <si>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</si>
  <si>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</si>
  <si>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</si>
  <si>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</si>
  <si>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</si>
  <si>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</si>
  <si>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</si>
  <si>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</si>
  <si>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</si>
  <si>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</si>
  <si>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</si>
  <si>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</si>
  <si>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</si>
  <si>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</si>
  <si>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</si>
  <si>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</si>
  <si>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</si>
  <si>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</si>
  <si>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</si>
  <si>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</si>
  <si>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</si>
  <si>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</si>
  <si>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</si>
  <si>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</si>
  <si>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</si>
  <si>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</si>
  <si>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</si>
  <si>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</si>
  <si>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</si>
  <si>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</si>
  <si>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</si>
  <si>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</si>
  <si>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</si>
  <si>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</si>
  <si>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</si>
  <si>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</si>
  <si>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</si>
  <si>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</si>
  <si>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</si>
  <si>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</si>
  <si>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</si>
  <si>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</si>
  <si>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</si>
  <si>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</si>
  <si>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</si>
  <si>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</si>
  <si>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</si>
  <si>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</si>
  <si>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</si>
  <si>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</si>
  <si>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</si>
  <si>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</si>
  <si>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</si>
  <si>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</si>
  <si>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</si>
  <si>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</si>
  <si>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</si>
  <si>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</si>
  <si>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</si>
  <si>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</si>
  <si>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</si>
  <si>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</si>
  <si>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</si>
  <si>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</si>
  <si>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</si>
  <si>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</si>
  <si>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</si>
  <si>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</si>
  <si>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</si>
  <si>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</si>
  <si>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</si>
  <si>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</si>
  <si>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</si>
  <si>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</si>
  <si>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</si>
  <si>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</si>
  <si>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</si>
  <si>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</si>
  <si>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</si>
  <si>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</si>
  <si>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</si>
  <si>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</si>
  <si>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</si>
  <si>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</si>
  <si>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</si>
  <si>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</si>
  <si>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</si>
  <si>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</si>
  <si>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</si>
  <si>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</si>
  <si>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</si>
  <si>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</si>
  <si>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</si>
  <si>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</si>
  <si>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</si>
  <si>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</si>
  <si>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</si>
  <si>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</si>
  <si>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</si>
  <si>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</si>
  <si>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</si>
  <si>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</si>
  <si>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</si>
  <si>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</si>
  <si>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</si>
  <si>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</si>
  <si>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</si>
  <si>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</si>
  <si>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</si>
  <si>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</si>
  <si>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</si>
  <si>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</si>
  <si>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</si>
  <si>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</si>
  <si>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</si>
  <si>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</si>
  <si>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</si>
  <si>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</si>
  <si>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</si>
  <si>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</si>
  <si>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</si>
  <si>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</si>
  <si>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</si>
  <si>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</si>
  <si>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</si>
  <si>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</si>
  <si>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</si>
  <si>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</si>
  <si>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</si>
  <si>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</si>
  <si>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</si>
  <si>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</si>
  <si>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</si>
  <si>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</si>
  <si>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</si>
  <si>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</si>
  <si>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</si>
  <si>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</si>
  <si>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</si>
  <si>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</si>
  <si>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</si>
  <si>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</si>
  <si>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</si>
  <si>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</si>
  <si>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</si>
  <si>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</si>
  <si>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</si>
  <si>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</si>
  <si>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</si>
  <si>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</si>
  <si>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</si>
  <si>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</si>
  <si>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</si>
  <si>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</si>
  <si>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</si>
  <si>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</si>
  <si>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</si>
  <si>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</si>
  <si>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</si>
  <si>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</si>
  <si>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</si>
  <si>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</si>
  <si>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</si>
  <si>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</si>
  <si>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</si>
  <si>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</si>
  <si>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</si>
  <si>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</si>
  <si>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</si>
  <si>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</si>
  <si>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</si>
  <si>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</si>
  <si>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</si>
  <si>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</si>
  <si>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</si>
  <si>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</si>
  <si>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</si>
  <si>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</si>
  <si>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</si>
  <si>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</si>
  <si>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</si>
  <si>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</si>
  <si>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</si>
  <si>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</si>
  <si>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</si>
  <si>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</si>
  <si>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</si>
  <si>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</si>
  <si>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</si>
  <si>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</si>
  <si>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</si>
  <si>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</si>
  <si>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</si>
  <si>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</si>
  <si>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</si>
  <si>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</si>
  <si>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</si>
  <si>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</si>
  <si>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</si>
  <si>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</si>
  <si>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</si>
  <si>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</si>
  <si>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</si>
  <si>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</si>
  <si>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</si>
  <si>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</si>
  <si>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</si>
  <si>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</si>
  <si>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</si>
  <si>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</si>
  <si>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</si>
  <si>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</si>
  <si>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</si>
  <si>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</si>
  <si>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</si>
  <si>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</si>
  <si>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</si>
  <si>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</si>
  <si>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</si>
  <si>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</si>
  <si>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</si>
  <si>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</si>
  <si>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</si>
  <si>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</si>
  <si>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</si>
  <si>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</si>
  <si>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</si>
  <si>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</si>
  <si>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</si>
  <si>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</si>
  <si>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</si>
  <si>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</si>
  <si>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</si>
  <si>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</si>
  <si>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</si>
  <si>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</si>
  <si>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</si>
  <si>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</si>
  <si>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</si>
  <si>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</si>
  <si>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</si>
  <si>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</si>
  <si>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</si>
  <si>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</si>
  <si>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</si>
  <si>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</si>
  <si>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</si>
  <si>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</si>
  <si>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</si>
  <si>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</si>
  <si>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</si>
  <si>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</si>
  <si>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</si>
  <si>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</si>
  <si>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</si>
  <si>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</si>
  <si>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</si>
  <si>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</si>
  <si>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</si>
  <si>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</si>
  <si>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</si>
  <si>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</si>
  <si>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</si>
  <si>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</si>
  <si>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</si>
  <si>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</si>
  <si>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</si>
  <si>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</si>
  <si>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</si>
  <si>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</si>
  <si>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</si>
  <si>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</si>
  <si>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</si>
  <si>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</si>
  <si>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</si>
  <si>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</si>
  <si>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</si>
  <si>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</si>
  <si>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</si>
  <si>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</si>
  <si>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</si>
  <si>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</si>
  <si>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</si>
  <si>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</si>
  <si>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</si>
  <si>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</si>
  <si>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</si>
  <si>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</si>
  <si>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</si>
  <si>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</si>
  <si>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</si>
  <si>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</si>
  <si>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</si>
  <si>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</si>
  <si>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</si>
  <si>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</si>
  <si>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</si>
  <si>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</si>
  <si>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</si>
  <si>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</si>
  <si>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</si>
  <si>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</si>
  <si>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</si>
  <si>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</si>
  <si>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</si>
  <si>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</si>
  <si>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</si>
  <si>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</si>
  <si>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</si>
  <si>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</si>
  <si>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</si>
  <si>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</si>
  <si>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</si>
  <si>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</si>
  <si>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</si>
  <si>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</si>
  <si>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</si>
  <si>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</si>
  <si>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</si>
  <si>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</si>
  <si>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</si>
  <si>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</si>
  <si>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</si>
  <si>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</si>
  <si>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</si>
  <si>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</si>
  <si>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</si>
  <si>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</si>
  <si>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</si>
  <si>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</si>
  <si>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</si>
  <si>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</si>
  <si>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</si>
  <si>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</si>
  <si>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</si>
  <si>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</si>
  <si>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</si>
  <si>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</si>
  <si>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</si>
  <si>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</si>
  <si>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</si>
  <si>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</si>
  <si>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</si>
  <si>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</si>
  <si>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</si>
  <si>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</si>
  <si>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</si>
  <si>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</si>
  <si>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</si>
  <si>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</si>
  <si>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</si>
  <si>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</si>
  <si>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</si>
  <si>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</si>
  <si>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</si>
  <si>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</si>
  <si>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</si>
  <si>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</si>
  <si>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</si>
  <si>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</si>
  <si>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</si>
  <si>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</si>
  <si>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</si>
  <si>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</si>
  <si>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</si>
  <si>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</si>
  <si>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</si>
  <si>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</si>
  <si>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</si>
  <si>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</si>
  <si>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</si>
  <si>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</si>
  <si>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</si>
  <si>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</si>
  <si>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</si>
  <si>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</si>
  <si>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</si>
  <si>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</si>
  <si>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</si>
  <si>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</si>
  <si>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</si>
  <si>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</si>
  <si>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</si>
  <si>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</si>
  <si>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</si>
  <si>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</si>
  <si>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</si>
  <si>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</si>
  <si>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</si>
  <si>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</si>
  <si>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</si>
  <si>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</si>
  <si>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</si>
  <si>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</si>
  <si>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</si>
  <si>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</si>
  <si>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</si>
  <si>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</si>
  <si>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</si>
  <si>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</si>
  <si>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</si>
  <si>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</si>
  <si>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</si>
  <si>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</si>
  <si>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</si>
  <si>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</si>
  <si>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</si>
  <si>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</si>
  <si>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</si>
  <si>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</si>
  <si>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</si>
  <si>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</si>
  <si>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</si>
  <si>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</si>
  <si>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</si>
  <si>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</si>
  <si>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</si>
  <si>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</si>
  <si>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</si>
  <si>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</si>
  <si>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</si>
  <si>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</si>
  <si>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</si>
  <si>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</si>
  <si>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</si>
  <si>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</si>
  <si>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</si>
  <si>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</si>
  <si>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</si>
  <si>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</si>
  <si>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</si>
  <si>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</si>
  <si>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</si>
  <si>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</si>
  <si>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</si>
  <si>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</si>
  <si>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</si>
  <si>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</si>
  <si>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</si>
  <si>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</si>
  <si>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</si>
  <si>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</si>
  <si>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</si>
  <si>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</si>
  <si>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</si>
  <si>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</si>
  <si>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</si>
  <si>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</si>
  <si>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</si>
  <si>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</si>
  <si>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</si>
  <si>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</si>
  <si>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</si>
  <si>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</si>
  <si>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</si>
  <si>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</si>
  <si>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</si>
  <si>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</si>
  <si>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</si>
  <si>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</si>
  <si>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</si>
  <si>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</si>
  <si>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</si>
  <si>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</si>
  <si>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</si>
  <si>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</si>
  <si>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</si>
  <si>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</si>
  <si>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</si>
  <si>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</si>
  <si>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</si>
  <si>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</si>
  <si>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</si>
  <si>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</si>
  <si>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</si>
  <si>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</si>
  <si>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</si>
  <si>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</si>
  <si>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</si>
  <si>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</si>
  <si>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</si>
  <si>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</si>
  <si>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</si>
  <si>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</si>
  <si>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</si>
  <si>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</si>
  <si>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</si>
  <si>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</si>
  <si>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</si>
  <si>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</si>
  <si>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</si>
  <si>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</si>
  <si>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</si>
  <si>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</si>
  <si>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</si>
  <si>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</si>
  <si>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</si>
  <si>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</si>
  <si>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</si>
  <si>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</si>
  <si>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</si>
  <si>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</si>
  <si>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</si>
  <si>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</si>
  <si>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</si>
  <si>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</si>
  <si>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</si>
  <si>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</si>
  <si>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</si>
  <si>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</si>
  <si>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</si>
  <si>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</si>
  <si>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</si>
  <si>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</si>
  <si>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</si>
  <si>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</si>
  <si>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</si>
  <si>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</si>
  <si>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</si>
  <si>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</si>
  <si>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</si>
  <si>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</si>
  <si>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</si>
  <si>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</si>
  <si>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</si>
  <si>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</si>
  <si>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</si>
  <si>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</si>
  <si>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</si>
  <si>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</si>
  <si>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</si>
  <si>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</si>
  <si>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</si>
  <si>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</si>
  <si>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</si>
  <si>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</si>
  <si>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</si>
  <si>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</si>
  <si>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</si>
  <si>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</si>
  <si>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</si>
  <si>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</si>
  <si>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</si>
  <si>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</si>
  <si>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</si>
  <si>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</si>
  <si>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</si>
  <si>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</si>
  <si>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</si>
  <si>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</si>
  <si>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</si>
  <si>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</si>
  <si>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</si>
  <si>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</si>
  <si>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</si>
  <si>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</si>
  <si>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</si>
  <si>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</si>
  <si>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</si>
  <si>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</si>
  <si>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</si>
  <si>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</si>
  <si>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</si>
  <si>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</si>
  <si>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</si>
  <si>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</si>
  <si>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</si>
  <si>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</si>
  <si>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</si>
  <si>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</si>
  <si>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</si>
  <si>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</si>
  <si>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</si>
  <si>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</si>
  <si>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</si>
  <si>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</si>
  <si>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</si>
  <si>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</si>
  <si>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</si>
  <si>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</si>
  <si>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</si>
  <si>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</si>
  <si>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</si>
  <si>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</si>
  <si>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</si>
  <si>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</si>
  <si>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</si>
  <si>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</si>
  <si>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</si>
  <si>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</si>
  <si>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</si>
  <si>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</si>
  <si>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</si>
  <si>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</si>
  <si>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</si>
  <si>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</si>
  <si>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</si>
  <si>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</si>
  <si>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</si>
  <si>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</si>
  <si>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</si>
  <si>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</si>
  <si>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</si>
  <si>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</si>
  <si>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</si>
  <si>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</si>
  <si>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</si>
  <si>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</si>
  <si>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</si>
  <si>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</si>
  <si>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</si>
  <si>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</si>
  <si>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</si>
  <si>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</si>
  <si>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</si>
  <si>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</si>
  <si>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</si>
  <si>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</si>
  <si>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</si>
  <si>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</si>
  <si>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</si>
  <si>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</si>
  <si>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</si>
  <si>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</si>
  <si>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</si>
  <si>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</si>
  <si>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</si>
  <si>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</si>
  <si>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</si>
  <si>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</si>
  <si>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</si>
  <si>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</si>
  <si>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</si>
  <si>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</si>
  <si>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</si>
  <si>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</si>
  <si>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</si>
  <si>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</si>
  <si>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</si>
  <si>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</si>
  <si>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</si>
  <si>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</si>
  <si>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</si>
  <si>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</si>
  <si>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</si>
  <si>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</si>
  <si>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</si>
  <si>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</si>
  <si>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</si>
  <si>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</si>
  <si>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</si>
  <si>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</si>
  <si>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</si>
  <si>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</si>
  <si>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</si>
  <si>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</si>
  <si>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</si>
  <si>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</si>
  <si>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</si>
  <si>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</si>
  <si>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</si>
  <si>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</si>
  <si>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</si>
  <si>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</si>
  <si>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</si>
  <si>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</si>
  <si>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</si>
  <si>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</si>
  <si>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</si>
  <si>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</si>
  <si>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</si>
  <si>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</si>
  <si>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</si>
  <si>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</si>
  <si>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</si>
  <si>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</si>
  <si>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</si>
  <si>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</si>
  <si>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</si>
  <si>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</si>
  <si>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</si>
  <si>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</si>
  <si>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</si>
  <si>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</si>
  <si>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</si>
  <si>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</si>
  <si>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</si>
  <si>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</si>
  <si>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</si>
  <si>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</si>
  <si>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</si>
  <si>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</si>
  <si>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</si>
  <si>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</si>
  <si>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</si>
  <si>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</si>
  <si>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</si>
  <si>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</si>
  <si>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</si>
  <si>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</si>
  <si>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</si>
  <si>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</si>
  <si>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</si>
  <si>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</si>
  <si>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</si>
  <si>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</si>
  <si>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</si>
  <si>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</si>
  <si>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</si>
  <si>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</si>
  <si>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</si>
  <si>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</si>
  <si>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</si>
  <si>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</si>
  <si>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</si>
  <si>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</si>
  <si>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</si>
  <si>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</si>
  <si>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</si>
  <si>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</si>
  <si>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</si>
  <si>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</si>
  <si>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</si>
  <si>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</si>
  <si>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</si>
  <si>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</si>
  <si>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</si>
  <si>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</si>
  <si>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</si>
  <si>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</si>
  <si>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</si>
  <si>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</si>
  <si>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</si>
  <si>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</si>
  <si>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</si>
  <si>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</si>
  <si>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</si>
  <si>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</si>
  <si>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</si>
  <si>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</si>
  <si>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</si>
  <si>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</si>
  <si>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</si>
  <si>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</si>
  <si>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</si>
  <si>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</si>
  <si>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</si>
  <si>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</si>
  <si>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</si>
  <si>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</si>
  <si>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</si>
  <si>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</si>
  <si>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</si>
  <si>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</si>
  <si>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</si>
  <si>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</si>
  <si>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</si>
  <si>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</si>
  <si>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</si>
  <si>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</si>
  <si>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</si>
  <si>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</si>
  <si>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</si>
  <si>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</si>
  <si>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</si>
  <si>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</si>
  <si>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</si>
  <si>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</si>
  <si>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</si>
  <si>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</si>
  <si>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</si>
  <si>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</si>
  <si>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</si>
  <si>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</si>
  <si>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</si>
  <si>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</si>
  <si>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</si>
  <si>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</si>
  <si>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</si>
  <si>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</si>
  <si>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</si>
  <si>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</si>
  <si>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</si>
  <si>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</si>
  <si>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</si>
  <si>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</si>
  <si>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</si>
  <si>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</si>
  <si>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</si>
  <si>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</si>
  <si>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</si>
  <si>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</si>
  <si>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</si>
  <si>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</si>
  <si>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</si>
  <si>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</si>
  <si>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</si>
  <si>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</si>
  <si>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</si>
  <si>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</si>
  <si>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</si>
  <si>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</si>
  <si>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</si>
  <si>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</si>
  <si>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</si>
  <si>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</si>
  <si>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</si>
  <si>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</si>
  <si>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</si>
  <si>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</si>
  <si>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</si>
  <si>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</si>
  <si>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</si>
  <si>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</si>
  <si>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</si>
  <si>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</si>
  <si>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</si>
  <si>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</si>
  <si>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</si>
  <si>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</si>
  <si>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</si>
  <si>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</si>
  <si>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</si>
  <si>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</si>
  <si>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</si>
  <si>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</si>
  <si>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</si>
  <si>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</si>
  <si>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</si>
  <si>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</si>
  <si>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</si>
  <si>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</si>
  <si>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</si>
  <si>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</si>
  <si>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</si>
  <si>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</si>
  <si>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</si>
  <si>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</si>
  <si>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</si>
  <si>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</si>
  <si>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</si>
  <si>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</si>
  <si>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</si>
  <si>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</si>
  <si>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</si>
  <si>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</si>
  <si>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</si>
  <si>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</si>
  <si>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</si>
  <si>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</si>
  <si>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</si>
  <si>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</si>
  <si>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</si>
  <si>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</si>
  <si>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</si>
  <si>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</si>
  <si>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</si>
  <si>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</si>
  <si>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</si>
  <si>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</si>
  <si>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</si>
  <si>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</si>
  <si>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</si>
  <si>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</si>
  <si>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</si>
  <si>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</si>
  <si>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</si>
  <si>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</si>
  <si>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</si>
  <si>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</si>
  <si>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</si>
  <si>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</si>
  <si>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</si>
  <si>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</si>
  <si>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</si>
  <si>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</si>
  <si>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</si>
  <si>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</si>
  <si>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</si>
  <si>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</si>
  <si>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</si>
  <si>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</si>
  <si>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</si>
  <si>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</si>
  <si>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</si>
  <si>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</si>
  <si>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</si>
  <si>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</si>
  <si>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</si>
  <si>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</si>
  <si>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</si>
  <si>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</si>
  <si>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</si>
  <si>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</si>
  <si>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</si>
  <si>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</si>
  <si>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</si>
  <si>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</si>
  <si>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</si>
  <si>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</si>
  <si>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</si>
  <si>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</si>
  <si>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</si>
  <si>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</si>
  <si>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</si>
  <si>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</si>
  <si>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</si>
  <si>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</si>
  <si>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</si>
  <si>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</si>
  <si>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</si>
  <si>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</si>
  <si>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</si>
  <si>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</si>
  <si>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</si>
  <si>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</si>
  <si>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</si>
  <si>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</si>
  <si>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</si>
  <si>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</si>
  <si>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</si>
  <si>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</si>
  <si>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</si>
  <si>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</si>
  <si>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</si>
  <si>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</si>
  <si>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</si>
  <si>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</si>
  <si>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</si>
  <si>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</si>
  <si>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</si>
  <si>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</si>
  <si>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</si>
  <si>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</si>
  <si>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</si>
  <si>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</si>
  <si>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</si>
  <si>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</si>
  <si>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</si>
  <si>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</si>
  <si>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</si>
  <si>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</si>
  <si>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</si>
  <si>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</si>
  <si>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</si>
  <si>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</si>
  <si>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</si>
  <si>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</si>
  <si>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</si>
  <si>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</si>
  <si>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</si>
  <si>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</si>
  <si>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</si>
  <si>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</si>
  <si>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</si>
  <si>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</si>
  <si>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</si>
  <si>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</si>
  <si>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</si>
  <si>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</si>
  <si>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</si>
  <si>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</si>
  <si>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</si>
  <si>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</si>
  <si>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</si>
  <si>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</si>
  <si>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</si>
  <si>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</si>
  <si>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</si>
  <si>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</si>
  <si>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</si>
  <si>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</si>
  <si>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</si>
  <si>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</si>
  <si>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</si>
  <si>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</si>
  <si>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</si>
  <si>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</si>
  <si>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</si>
  <si>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</si>
  <si>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</si>
  <si>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</si>
  <si>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</si>
  <si>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</si>
  <si>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</si>
  <si>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</si>
  <si>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</si>
  <si>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</si>
  <si>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</si>
  <si>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</si>
  <si>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</si>
  <si>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</si>
  <si>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</si>
  <si>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</si>
  <si>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</si>
  <si>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</si>
  <si>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</si>
  <si>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</si>
  <si>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</si>
  <si>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</si>
  <si>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</si>
  <si>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</si>
  <si>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</si>
  <si>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</si>
  <si>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</si>
  <si>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</si>
  <si>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</si>
  <si>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</si>
  <si>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</si>
  <si>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</si>
  <si>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</si>
  <si>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</si>
  <si>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</si>
  <si>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</si>
  <si>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</si>
  <si>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</si>
  <si>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</si>
  <si>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</si>
  <si>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</si>
  <si>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</si>
  <si>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</si>
  <si>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</si>
  <si>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</si>
  <si>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</si>
  <si>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</si>
  <si>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</si>
  <si>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</si>
  <si>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</si>
  <si>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</si>
  <si>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</si>
  <si>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</si>
  <si>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</si>
  <si>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</si>
  <si>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</si>
  <si>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</si>
  <si>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</si>
  <si>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</si>
  <si>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</si>
  <si>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</si>
  <si>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</si>
  <si>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</si>
  <si>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</si>
  <si>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</si>
  <si>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</si>
  <si>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</si>
  <si>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</si>
  <si>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</si>
  <si>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</si>
  <si>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</si>
  <si>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</si>
  <si>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</si>
  <si>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</si>
  <si>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</si>
  <si>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</si>
  <si>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</si>
  <si>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</si>
  <si>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</si>
  <si>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</si>
  <si>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</si>
  <si>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</si>
  <si>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</si>
  <si>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</si>
  <si>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</si>
  <si>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</si>
  <si>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</si>
  <si>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</si>
  <si>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</si>
  <si>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</si>
  <si>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</si>
  <si>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</si>
  <si>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</si>
  <si>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</si>
  <si>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</si>
  <si>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</si>
  <si>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</si>
  <si>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</si>
  <si>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</si>
  <si>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</si>
  <si>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</si>
  <si>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</si>
  <si>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</si>
  <si>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</si>
  <si>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</si>
  <si>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</si>
  <si>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</si>
  <si>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</si>
  <si>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</si>
  <si>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</si>
  <si>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</si>
  <si>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</si>
  <si>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</si>
  <si>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</si>
  <si>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</si>
  <si>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</si>
  <si>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</si>
  <si>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</si>
  <si>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</si>
  <si>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</si>
  <si>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</si>
  <si>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</si>
  <si>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</si>
  <si>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</si>
  <si>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</si>
  <si>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</si>
  <si>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</si>
  <si>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</si>
  <si>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</si>
  <si>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</si>
  <si>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</si>
  <si>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</si>
  <si>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</si>
  <si>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</si>
  <si>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</si>
  <si>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</si>
  <si>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</si>
  <si>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</si>
  <si>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</si>
  <si>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</si>
  <si>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</si>
  <si>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</si>
  <si>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</si>
  <si>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</si>
  <si>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</si>
  <si>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</si>
  <si>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</si>
  <si>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</si>
  <si>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</si>
  <si>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</si>
  <si>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</si>
  <si>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</si>
  <si>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</si>
  <si>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</si>
  <si>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</si>
  <si>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</si>
  <si>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</si>
  <si>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</si>
  <si>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</si>
  <si>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</si>
  <si>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</si>
  <si>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</si>
  <si>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</si>
  <si>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</si>
  <si>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</si>
  <si>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</si>
  <si>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</si>
  <si>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</si>
  <si>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</si>
  <si>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</si>
  <si>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</si>
  <si>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</si>
  <si>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</si>
  <si>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</si>
  <si>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</si>
  <si>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</si>
  <si>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</si>
  <si>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</si>
  <si>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</si>
  <si>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</si>
  <si>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</si>
  <si>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</si>
  <si>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</si>
  <si>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</si>
  <si>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</si>
  <si>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</si>
  <si>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</si>
  <si>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</si>
  <si>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</si>
  <si>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</si>
  <si>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</si>
  <si>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</si>
  <si>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</si>
  <si>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</si>
  <si>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</si>
  <si>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</si>
  <si>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</si>
  <si>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</si>
  <si>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</si>
  <si>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</si>
  <si>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</si>
  <si>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</si>
  <si>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</si>
  <si>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</si>
  <si>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</si>
  <si>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</si>
  <si>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</si>
  <si>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</si>
  <si>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</si>
  <si>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</si>
  <si>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</si>
  <si>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</si>
  <si>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</si>
  <si>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</si>
  <si>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</si>
  <si>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</si>
  <si>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</si>
  <si>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</si>
  <si>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</si>
  <si>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</si>
  <si>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</si>
  <si>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</si>
  <si>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</si>
  <si>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</si>
  <si>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</si>
  <si>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</si>
  <si>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</si>
  <si>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</si>
  <si>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</si>
  <si>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</si>
  <si>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</si>
  <si>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</si>
  <si>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</si>
  <si>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</si>
  <si>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</si>
  <si>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</si>
  <si>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</si>
  <si>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</si>
  <si>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</si>
  <si>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</si>
  <si>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</si>
  <si>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</si>
  <si>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</si>
  <si>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</si>
  <si>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</si>
  <si>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</si>
  <si>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</si>
  <si>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</si>
  <si>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</si>
  <si>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</si>
  <si>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</si>
  <si>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</si>
  <si>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</si>
  <si>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</si>
  <si>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</si>
  <si>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</si>
  <si>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</si>
  <si>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</si>
  <si>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</si>
  <si>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</si>
  <si>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</si>
  <si>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</si>
  <si>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</si>
  <si>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</si>
  <si>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</si>
  <si>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</si>
  <si>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</si>
  <si>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</si>
  <si>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</si>
  <si>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</si>
  <si>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</si>
  <si>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</si>
  <si>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</si>
  <si>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</si>
  <si>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</si>
  <si>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</si>
  <si>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</si>
  <si>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</si>
  <si>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</si>
  <si>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</si>
  <si>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</si>
  <si>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</si>
  <si>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</si>
  <si>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</si>
  <si>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</si>
  <si>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</si>
  <si>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</si>
  <si>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</si>
  <si>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</si>
  <si>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</si>
  <si>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</si>
  <si>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</si>
  <si>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</si>
  <si>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</si>
  <si>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</si>
  <si>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</si>
  <si>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</si>
  <si>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</si>
  <si>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</si>
  <si>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</si>
  <si>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</si>
  <si>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</si>
  <si>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</si>
  <si>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</si>
  <si>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</si>
  <si>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</si>
  <si>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</si>
  <si>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</si>
  <si>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</si>
  <si>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</si>
  <si>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</si>
  <si>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</si>
  <si>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</si>
  <si>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</si>
  <si>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</si>
  <si>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</si>
  <si>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</si>
  <si>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</si>
  <si>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</si>
  <si>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</si>
  <si>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</si>
  <si>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</si>
  <si>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</si>
  <si>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</si>
  <si>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</si>
  <si>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</si>
  <si>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</si>
  <si>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</si>
  <si>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</si>
  <si>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</si>
  <si>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</si>
  <si>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</si>
  <si>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</si>
  <si>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</si>
  <si>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</si>
  <si>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</si>
  <si>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</si>
  <si>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</si>
  <si>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</si>
  <si>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</si>
  <si>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</si>
  <si>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</si>
  <si>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</si>
  <si>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</si>
  <si>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</si>
  <si>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</si>
  <si>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</si>
  <si>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</si>
  <si>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</si>
  <si>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</si>
  <si>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</si>
  <si>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</si>
  <si>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</si>
  <si>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</si>
  <si>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</si>
  <si>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</si>
  <si>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</si>
  <si>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</si>
  <si>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</si>
  <si>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</si>
  <si>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</si>
  <si>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</si>
  <si>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</si>
  <si>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</si>
  <si>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</si>
  <si>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</si>
  <si>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</si>
  <si>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</si>
  <si>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</si>
  <si>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</si>
  <si>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</si>
  <si>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</si>
  <si>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</si>
  <si>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</si>
  <si>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</si>
  <si>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</si>
  <si>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</si>
  <si>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</si>
  <si>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</si>
  <si>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</si>
  <si>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</si>
  <si>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</si>
  <si>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</si>
  <si>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</si>
  <si>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</si>
  <si>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</si>
  <si>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</si>
  <si>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</si>
  <si>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</si>
  <si>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</si>
  <si>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</si>
  <si>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</si>
  <si>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</si>
  <si>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</si>
  <si>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</si>
  <si>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</si>
  <si>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</si>
  <si>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</si>
  <si>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</si>
  <si>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</si>
  <si>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</si>
  <si>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</si>
  <si>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</si>
  <si>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</si>
  <si>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</si>
  <si>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</si>
  <si>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</si>
  <si>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</si>
  <si>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</si>
  <si>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</si>
  <si>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</si>
  <si>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</si>
  <si>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</si>
  <si>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</si>
  <si>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</si>
  <si>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</si>
  <si>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</si>
  <si>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</si>
  <si>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</si>
  <si>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</si>
  <si>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</si>
  <si>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</si>
  <si>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</si>
  <si>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</si>
  <si>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</si>
  <si>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</si>
  <si>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</si>
  <si>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</si>
  <si>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</si>
  <si>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</si>
  <si>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</si>
  <si>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</si>
  <si>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</si>
  <si>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</si>
  <si>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</si>
  <si>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</si>
  <si>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</si>
  <si>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</si>
  <si>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</si>
  <si>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</si>
  <si>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</si>
  <si>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</si>
  <si>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</si>
  <si>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</si>
  <si>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</si>
  <si>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</si>
  <si>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</si>
  <si>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</si>
  <si>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</si>
  <si>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</si>
  <si>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</si>
  <si>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</si>
  <si>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</si>
  <si>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</si>
  <si>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</si>
  <si>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</si>
  <si>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</si>
  <si>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</si>
  <si>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</si>
  <si>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</si>
  <si>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</si>
  <si>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</si>
  <si>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</si>
  <si>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</si>
  <si>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</si>
  <si>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</si>
  <si>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</si>
  <si>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</si>
  <si>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</si>
  <si>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</si>
  <si>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</si>
  <si>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</si>
  <si>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</si>
  <si>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</si>
  <si>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</si>
  <si>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</si>
  <si>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</si>
  <si>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</si>
  <si>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</si>
  <si>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</si>
  <si>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</si>
  <si>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</si>
  <si>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</si>
  <si>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</si>
  <si>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</si>
  <si>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</si>
  <si>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</si>
  <si>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</si>
  <si>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</si>
  <si>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</si>
  <si>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</si>
  <si>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</si>
  <si>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</si>
  <si>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</si>
  <si>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</si>
  <si>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</si>
  <si>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</si>
  <si>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</si>
  <si>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</si>
  <si>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</si>
  <si>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</si>
  <si>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</si>
  <si>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</si>
  <si>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</si>
  <si>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</si>
  <si>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</si>
  <si>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</si>
  <si>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</si>
  <si>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</si>
  <si>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</si>
  <si>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</si>
  <si>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</si>
  <si>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</si>
  <si>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</si>
  <si>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</si>
  <si>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</si>
  <si>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</si>
  <si>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</si>
  <si>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</si>
  <si>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</si>
  <si>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</si>
  <si>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</si>
  <si>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</si>
  <si>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</si>
  <si>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</si>
  <si>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</si>
  <si>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</si>
  <si>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</si>
  <si>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</si>
  <si>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</si>
  <si>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</si>
  <si>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</si>
  <si>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</si>
  <si>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</si>
  <si>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</si>
  <si>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</si>
  <si>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</si>
  <si>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</si>
  <si>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</si>
  <si>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</si>
  <si>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</si>
  <si>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</si>
  <si>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</si>
  <si>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</si>
  <si>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</si>
  <si>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</si>
  <si>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</si>
  <si>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</si>
  <si>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</si>
  <si>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</si>
  <si>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</si>
  <si>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</si>
  <si>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</si>
  <si>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</si>
  <si>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</si>
  <si>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</si>
  <si>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</si>
  <si>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</si>
  <si>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</si>
  <si>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</si>
  <si>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</si>
  <si>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</si>
  <si>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</si>
  <si>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</si>
  <si>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</si>
  <si>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</si>
  <si>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</si>
  <si>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</si>
  <si>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</si>
  <si>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</si>
  <si>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</si>
  <si>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</si>
  <si>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</si>
  <si>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</si>
  <si>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</si>
  <si>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</si>
  <si>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</si>
  <si>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</si>
  <si>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</si>
  <si>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</si>
  <si>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</si>
  <si>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</si>
  <si>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</si>
  <si>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</si>
  <si>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</si>
  <si>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</si>
  <si>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</si>
  <si>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</si>
  <si>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</si>
  <si>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</si>
  <si>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</si>
  <si>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</si>
  <si>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</si>
  <si>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</si>
  <si>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</si>
  <si>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</si>
  <si>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</si>
  <si>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</si>
  <si>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</si>
  <si>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</si>
  <si>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</si>
  <si>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</si>
  <si>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</si>
  <si>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</si>
  <si>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</si>
  <si>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</si>
  <si>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</si>
  <si>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</si>
  <si>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</si>
  <si>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</si>
  <si>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</si>
  <si>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</si>
  <si>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</si>
  <si>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</si>
  <si>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</si>
  <si>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</si>
  <si>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</si>
  <si>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</si>
  <si>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</si>
  <si>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</si>
  <si>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</si>
  <si>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</si>
  <si>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</si>
  <si>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</si>
  <si>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</si>
  <si>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</si>
  <si>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</si>
  <si>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</si>
  <si>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</si>
  <si>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</si>
  <si>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</si>
  <si>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</si>
  <si>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</si>
  <si>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</si>
  <si>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</si>
  <si>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</si>
  <si>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</si>
  <si>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</si>
  <si>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</si>
  <si>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</si>
  <si>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</si>
  <si>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</si>
  <si>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</si>
  <si>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</si>
  <si>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</si>
  <si>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</si>
  <si>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</si>
  <si>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</si>
  <si>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</si>
  <si>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</si>
  <si>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</si>
  <si>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</si>
  <si>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</si>
  <si>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</si>
  <si>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</si>
  <si>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</si>
  <si>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</si>
  <si>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</si>
  <si>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</si>
  <si>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</si>
  <si>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</si>
  <si>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</si>
  <si>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</si>
  <si>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</si>
  <si>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</si>
  <si>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</si>
  <si>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</si>
  <si>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</si>
  <si>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</si>
  <si>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</si>
  <si>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</si>
  <si>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</si>
  <si>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</si>
  <si>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</si>
  <si>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</si>
  <si>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</si>
  <si>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</si>
  <si>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</si>
  <si>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</si>
  <si>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</si>
  <si>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</si>
  <si>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</si>
  <si>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</si>
  <si>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</si>
  <si>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</si>
  <si>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</si>
  <si>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</si>
  <si>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</si>
  <si>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</si>
  <si>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</si>
  <si>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</si>
  <si>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</si>
  <si>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</si>
  <si>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</si>
  <si>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</si>
  <si>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</si>
  <si>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</si>
  <si>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</si>
  <si>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</si>
  <si>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</si>
  <si>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</si>
  <si>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</si>
  <si>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</si>
  <si>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</si>
  <si>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</si>
  <si>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</si>
  <si>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</si>
  <si>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</si>
  <si>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</si>
  <si>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</si>
  <si>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</si>
  <si>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</si>
  <si>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</si>
  <si>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</si>
  <si>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</si>
  <si>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</si>
  <si>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</si>
  <si>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</si>
  <si>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</si>
  <si>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</si>
  <si>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</si>
  <si>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</si>
  <si>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</si>
  <si>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</si>
  <si>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</si>
  <si>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</si>
  <si>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</si>
  <si>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</si>
  <si>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</si>
  <si>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</si>
  <si>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</si>
  <si>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</si>
  <si>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</si>
  <si>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</si>
  <si>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</si>
  <si>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</si>
  <si>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</si>
  <si>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</si>
  <si>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</si>
  <si>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</si>
  <si>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</si>
  <si>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</si>
  <si>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</si>
  <si>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</si>
  <si>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</si>
  <si>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</si>
  <si>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</si>
  <si>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</si>
  <si>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</si>
  <si>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</si>
  <si>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</si>
  <si>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</si>
  <si>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</si>
  <si>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</si>
  <si>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</si>
  <si>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</si>
  <si>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</si>
  <si>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</si>
  <si>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</si>
  <si>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</si>
  <si>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</si>
  <si>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</si>
  <si>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</si>
  <si>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</si>
  <si>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</si>
  <si>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</si>
  <si>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</si>
  <si>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</si>
  <si>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</si>
  <si>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</si>
  <si>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</si>
  <si>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</si>
  <si>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</si>
  <si>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</si>
  <si>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</si>
  <si>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</si>
  <si>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</si>
  <si>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</si>
  <si>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</si>
  <si>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</si>
  <si>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</si>
  <si>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</si>
  <si>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</si>
  <si>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</si>
  <si>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</si>
  <si>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</si>
  <si>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</si>
  <si>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</si>
  <si>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</si>
  <si>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</si>
  <si>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</si>
  <si>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</si>
  <si>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</si>
  <si>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</si>
  <si>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</si>
  <si>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</si>
  <si>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</si>
  <si>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</si>
  <si>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</si>
  <si>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</si>
  <si>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</si>
  <si>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</si>
  <si>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</si>
  <si>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</si>
  <si>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</si>
  <si>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</si>
  <si>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</si>
  <si>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</si>
  <si>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</si>
  <si>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</si>
  <si>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</si>
  <si>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</si>
  <si>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</si>
  <si>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</si>
  <si>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</si>
  <si>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</si>
  <si>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</si>
  <si>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</si>
  <si>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</si>
  <si>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</si>
  <si>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</si>
  <si>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</si>
  <si>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</si>
  <si>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</si>
  <si>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</si>
  <si>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</si>
  <si>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</si>
  <si>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</si>
  <si>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</si>
  <si>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</si>
  <si>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</si>
  <si>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</si>
  <si>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</si>
  <si>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</si>
  <si>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</si>
  <si>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</si>
  <si>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</si>
  <si>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</si>
  <si>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</si>
  <si>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</si>
  <si>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</si>
  <si>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</si>
  <si>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</si>
  <si>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</si>
  <si>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</si>
  <si>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</si>
  <si>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</si>
  <si>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</si>
  <si>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</si>
  <si>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</si>
  <si>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</si>
  <si>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</si>
  <si>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</si>
  <si>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</si>
  <si>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</si>
  <si>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</si>
  <si>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</si>
  <si>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</si>
  <si>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</si>
  <si>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</si>
  <si>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</si>
  <si>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</si>
  <si>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</si>
  <si>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</si>
  <si>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</si>
  <si>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</si>
  <si>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</si>
  <si>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</si>
  <si>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</si>
  <si>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</si>
  <si>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</si>
  <si>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</si>
  <si>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</si>
  <si>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</si>
  <si>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</si>
  <si>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</si>
  <si>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</si>
  <si>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</si>
  <si>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</si>
  <si>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</si>
  <si>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</si>
  <si>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</si>
  <si>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</si>
  <si>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</si>
  <si>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</si>
  <si>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</si>
  <si>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</si>
  <si>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</si>
  <si>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</si>
  <si>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</si>
  <si>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</si>
  <si>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</si>
  <si>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</si>
  <si>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</si>
  <si>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</si>
  <si>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</si>
  <si>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</si>
  <si>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</si>
  <si>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</si>
  <si>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</si>
  <si>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</si>
  <si>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</si>
  <si>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</si>
  <si>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</si>
  <si>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</si>
  <si>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</si>
  <si>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</si>
  <si>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</si>
  <si>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</si>
  <si>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</si>
  <si>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</si>
  <si>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</si>
  <si>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</si>
  <si>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</si>
  <si>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</si>
  <si>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</si>
  <si>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</si>
  <si>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</si>
  <si>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</si>
  <si>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</si>
  <si>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</si>
  <si>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</si>
  <si>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</si>
  <si>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</si>
  <si>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</si>
  <si>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</si>
  <si>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</si>
  <si>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</si>
  <si>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</si>
  <si>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</si>
  <si>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</si>
  <si>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</si>
  <si>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</si>
  <si>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</si>
  <si>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</si>
  <si>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</si>
  <si>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</si>
  <si>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</si>
  <si>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</si>
  <si>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</si>
  <si>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</si>
  <si>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</si>
  <si>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</si>
  <si>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</si>
  <si>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</si>
  <si>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</si>
  <si>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</si>
  <si>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</si>
  <si>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</si>
  <si>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</si>
  <si>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</si>
  <si>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</si>
  <si>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</si>
  <si>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</si>
  <si>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</si>
  <si>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</si>
  <si>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</si>
  <si>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</si>
  <si>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</si>
  <si>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</si>
  <si>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</si>
  <si>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</si>
  <si>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</si>
  <si>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</si>
  <si>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</si>
  <si>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</si>
  <si>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</si>
  <si>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</si>
  <si>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</si>
  <si>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</si>
  <si>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</si>
  <si>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</si>
  <si>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</si>
  <si>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</si>
  <si>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</si>
  <si>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</si>
  <si>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</si>
  <si>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</si>
  <si>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</si>
  <si>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</si>
  <si>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</si>
  <si>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</si>
  <si>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</si>
  <si>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</si>
  <si>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</si>
  <si>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</si>
  <si>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</si>
  <si>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</si>
  <si>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</si>
  <si>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</si>
  <si>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</si>
  <si>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</si>
  <si>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</si>
  <si>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</si>
  <si>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</si>
  <si>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</si>
  <si>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</si>
  <si>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</si>
  <si>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</si>
  <si>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</si>
  <si>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</si>
  <si>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</si>
  <si>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</si>
  <si>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</si>
  <si>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</si>
  <si>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</si>
  <si>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</si>
  <si>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</si>
  <si>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</si>
  <si>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</si>
  <si>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</si>
  <si>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</si>
  <si>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</si>
  <si>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</si>
  <si>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</si>
  <si>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</si>
  <si>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</si>
  <si>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</si>
  <si>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</si>
  <si>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</si>
  <si>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</si>
  <si>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</si>
  <si>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</si>
  <si>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</si>
  <si>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</si>
  <si>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</si>
  <si>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</si>
  <si>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</si>
  <si>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</si>
  <si>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</si>
  <si>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</si>
  <si>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</si>
  <si>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</si>
  <si>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</si>
  <si>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</si>
  <si>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</si>
  <si>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</si>
  <si>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</si>
  <si>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</si>
  <si>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</si>
  <si>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</si>
  <si>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</si>
  <si>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</si>
  <si>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</si>
  <si>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</si>
  <si>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</si>
  <si>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</si>
  <si>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</si>
  <si>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</si>
  <si>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</si>
  <si>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</si>
  <si>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</si>
  <si>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</si>
  <si>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</si>
  <si>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</si>
  <si>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</si>
  <si>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</si>
  <si>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</si>
  <si>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</si>
  <si>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</si>
  <si>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</si>
  <si>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</si>
  <si>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</si>
  <si>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</si>
  <si>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</si>
  <si>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</si>
  <si>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</si>
  <si>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</si>
  <si>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</si>
  <si>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</si>
  <si>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</si>
  <si>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</si>
  <si>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</si>
  <si>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</si>
  <si>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</si>
  <si>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</si>
  <si>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</si>
  <si>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</si>
  <si>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</si>
  <si>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</si>
  <si>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</si>
  <si>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</si>
  <si>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</si>
  <si>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</si>
  <si>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</si>
  <si>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</si>
  <si>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</si>
  <si>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</si>
  <si>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</si>
  <si>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</si>
  <si>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</si>
  <si>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</si>
  <si>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</si>
  <si>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</si>
  <si>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</si>
  <si>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</si>
  <si>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</si>
  <si>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</si>
  <si>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</si>
  <si>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</si>
  <si>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</si>
  <si>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</si>
  <si>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</si>
  <si>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</si>
  <si>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</si>
  <si>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</si>
  <si>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</si>
  <si>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</si>
  <si>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</si>
  <si>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</si>
  <si>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</si>
  <si>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</si>
  <si>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</si>
  <si>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</si>
  <si>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</si>
  <si>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</si>
  <si>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</si>
  <si>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</si>
  <si>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</si>
  <si>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</si>
  <si>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</si>
  <si>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</si>
  <si>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</si>
  <si>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</si>
  <si>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</si>
  <si>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</si>
  <si>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</si>
  <si>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</si>
  <si>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</si>
  <si>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</si>
  <si>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</si>
  <si>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</si>
  <si>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</si>
  <si>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</si>
  <si>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</si>
  <si>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</si>
  <si>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</si>
  <si>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</si>
  <si>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</si>
  <si>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</si>
  <si>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</si>
  <si>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</si>
  <si>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</si>
  <si>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</si>
  <si>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</si>
  <si>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</si>
  <si>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</si>
  <si>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</si>
  <si>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</si>
  <si>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</si>
  <si>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</si>
  <si>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</si>
  <si>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</si>
  <si>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</si>
  <si>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</si>
  <si>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</si>
  <si>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</si>
  <si>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</si>
  <si>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</si>
  <si>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</si>
  <si>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</si>
  <si>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</si>
  <si>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</si>
  <si>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</si>
  <si>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</si>
  <si>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</si>
  <si>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</si>
  <si>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</si>
  <si>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</si>
  <si>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</si>
  <si>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</si>
  <si>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</si>
  <si>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</si>
  <si>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</si>
  <si>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</si>
  <si>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</si>
  <si>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</si>
  <si>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</si>
  <si>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</si>
  <si>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</si>
  <si>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</si>
  <si>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</si>
  <si>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</si>
  <si>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</si>
  <si>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</si>
  <si>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</si>
  <si>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</si>
  <si>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</si>
  <si>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</si>
  <si>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</si>
  <si>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</si>
  <si>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</si>
  <si>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</si>
  <si>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</si>
  <si>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</si>
  <si>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</si>
  <si>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</si>
  <si>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</si>
  <si>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</si>
  <si>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</si>
  <si>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</si>
  <si>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</si>
  <si>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</si>
  <si>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</si>
  <si>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</si>
  <si>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</si>
  <si>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</si>
  <si>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</si>
  <si>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</si>
  <si>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</si>
  <si>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</si>
  <si>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</si>
  <si>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</si>
  <si>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</si>
  <si>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</si>
  <si>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</si>
  <si>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</si>
  <si>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</si>
  <si>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</si>
  <si>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</si>
  <si>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</si>
  <si>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</si>
  <si>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</si>
  <si>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</si>
  <si>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</si>
  <si>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</si>
  <si>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</si>
  <si>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</si>
  <si>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</si>
  <si>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</si>
  <si>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</si>
  <si>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</si>
  <si>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</si>
  <si>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</si>
  <si>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</si>
  <si>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</si>
  <si>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</si>
  <si>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</si>
  <si>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</si>
  <si>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</si>
  <si>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</si>
  <si>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</si>
  <si>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</si>
  <si>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</si>
  <si>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</si>
  <si>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</si>
  <si>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</si>
  <si>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</si>
  <si>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</si>
  <si>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</si>
  <si>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</si>
  <si>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</si>
  <si>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</si>
  <si>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</si>
  <si>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</si>
  <si>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</si>
  <si>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</si>
  <si>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</si>
  <si>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</si>
  <si>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</si>
  <si>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</si>
  <si>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</si>
  <si>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</si>
  <si>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</si>
  <si>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</si>
  <si>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</si>
  <si>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</si>
  <si>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</si>
  <si>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</si>
  <si>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</si>
  <si>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</si>
  <si>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</si>
  <si>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</si>
  <si>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</si>
  <si>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</si>
  <si>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</si>
  <si>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</si>
  <si>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</si>
  <si>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</si>
  <si>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</si>
  <si>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</si>
  <si>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</si>
  <si>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</si>
  <si>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</si>
  <si>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</si>
  <si>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</si>
  <si>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</si>
  <si>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</si>
  <si>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</si>
  <si>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</si>
  <si>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</si>
  <si>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</si>
  <si>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</si>
  <si>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</si>
  <si>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</si>
  <si>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</si>
  <si>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</si>
  <si>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</si>
  <si>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</si>
  <si>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</si>
  <si>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</si>
  <si>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</si>
  <si>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</si>
  <si>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</si>
  <si>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</si>
  <si>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</si>
  <si>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</si>
  <si>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</si>
  <si>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</si>
  <si>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</si>
  <si>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</si>
  <si>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</si>
  <si>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</si>
  <si>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</si>
  <si>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</si>
  <si>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</si>
  <si>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</si>
  <si>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</si>
  <si>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</si>
  <si>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</si>
  <si>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</si>
  <si>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</si>
  <si>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</si>
  <si>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</si>
  <si>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</si>
  <si>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</si>
  <si>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</si>
  <si>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</si>
  <si>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</si>
  <si>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</si>
  <si>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</si>
  <si>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</si>
  <si>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</si>
  <si>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</si>
  <si>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</si>
  <si>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</si>
  <si>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</si>
  <si>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</si>
  <si>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</si>
  <si>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</si>
  <si>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</si>
  <si>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</si>
  <si>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</si>
  <si>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</si>
  <si>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</si>
  <si>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</si>
  <si>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</si>
  <si>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</si>
  <si>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</si>
  <si>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</si>
  <si>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</si>
  <si>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</si>
  <si>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</si>
  <si>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</si>
  <si>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</si>
  <si>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</si>
  <si>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</si>
  <si>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</si>
  <si>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</si>
  <si>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</si>
  <si>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</si>
  <si>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</si>
  <si>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</si>
  <si>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</si>
  <si>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</si>
  <si>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</si>
  <si>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</si>
  <si>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</si>
  <si>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</si>
  <si>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</si>
  <si>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</si>
  <si>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</si>
  <si>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</si>
  <si>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</si>
  <si>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</si>
  <si>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</si>
  <si>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</si>
  <si>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</si>
  <si>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</si>
  <si>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</si>
  <si>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</si>
  <si>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</si>
  <si>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</si>
  <si>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</si>
  <si>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</si>
  <si>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</si>
  <si>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</si>
  <si>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</si>
  <si>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</si>
  <si>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</si>
  <si>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</si>
  <si>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</si>
  <si>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</si>
  <si>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</si>
  <si>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</si>
  <si>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</si>
  <si>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</si>
  <si>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</si>
  <si>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</si>
  <si>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</si>
  <si>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</si>
  <si>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</si>
  <si>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</si>
  <si>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</si>
  <si>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</si>
  <si>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</si>
  <si>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</si>
  <si>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</si>
  <si>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</si>
  <si>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</si>
  <si>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</si>
  <si>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</si>
  <si>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</si>
  <si>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</si>
  <si>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</si>
  <si>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</si>
  <si>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</si>
  <si>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</si>
  <si>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</si>
  <si>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</si>
  <si>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</si>
  <si>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</si>
  <si>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</si>
  <si>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</si>
  <si>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</si>
  <si>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</si>
  <si>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</si>
  <si>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</si>
  <si>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</si>
  <si>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</si>
  <si>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</si>
  <si>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</si>
  <si>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</si>
  <si>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</si>
  <si>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</si>
  <si>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</si>
  <si>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</si>
  <si>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</si>
  <si>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</si>
  <si>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</si>
  <si>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</si>
  <si>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</si>
  <si>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</si>
  <si>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</si>
  <si>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</si>
  <si>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</si>
  <si>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</si>
  <si>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</si>
  <si>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</si>
  <si>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</si>
  <si>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</si>
  <si>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</si>
  <si>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</si>
  <si>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</si>
  <si>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</si>
  <si>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</si>
  <si>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</si>
  <si>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</si>
  <si>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</si>
  <si>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</si>
  <si>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</si>
  <si>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</si>
  <si>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</si>
  <si>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</si>
  <si>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</si>
  <si>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</si>
  <si>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</si>
  <si>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</si>
  <si>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</si>
  <si>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</si>
  <si>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</si>
  <si>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</si>
  <si>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</si>
  <si>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</si>
  <si>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</si>
  <si>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</si>
  <si>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</si>
  <si>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</si>
  <si>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</si>
  <si>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</si>
  <si>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</si>
  <si>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</si>
  <si>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</si>
  <si>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</si>
  <si>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</si>
  <si>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</si>
  <si>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</si>
  <si>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</si>
  <si>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</si>
  <si>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</si>
  <si>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</si>
  <si>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</si>
  <si>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</si>
  <si>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</si>
  <si>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</si>
  <si>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</si>
  <si>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</si>
  <si>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</si>
  <si>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</si>
  <si>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</si>
  <si>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</si>
  <si>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</si>
  <si>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</si>
  <si>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</si>
  <si>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</si>
  <si>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</si>
  <si>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</si>
  <si>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</si>
  <si>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</si>
  <si>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</si>
  <si>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</si>
  <si>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</si>
  <si>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</si>
  <si>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</si>
  <si>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</si>
  <si>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</si>
  <si>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</si>
  <si>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</si>
  <si>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</si>
  <si>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</si>
  <si>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</si>
  <si>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</si>
  <si>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</si>
  <si>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</si>
  <si>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</si>
  <si>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</si>
  <si>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</si>
  <si>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</si>
  <si>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</si>
  <si>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</si>
  <si>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</si>
  <si>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</si>
  <si>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</si>
  <si>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</si>
  <si>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</si>
  <si>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</si>
  <si>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</si>
  <si>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</si>
  <si>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</si>
  <si>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</si>
  <si>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</si>
  <si>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</si>
  <si>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</si>
  <si>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</si>
  <si>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</si>
  <si>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</si>
  <si>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</si>
  <si>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</si>
  <si>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</si>
  <si>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</si>
  <si>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</si>
  <si>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</si>
  <si>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</si>
  <si>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</si>
  <si>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</si>
  <si>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</si>
  <si>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</si>
  <si>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</si>
  <si>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</si>
  <si>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</si>
  <si>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</si>
  <si>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</si>
  <si>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</si>
  <si>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</si>
  <si>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</si>
  <si>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</si>
  <si>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</si>
  <si>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</si>
  <si>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</si>
  <si>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</si>
  <si>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</si>
  <si>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</si>
  <si>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</si>
  <si>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</si>
  <si>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</si>
  <si>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</si>
  <si>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</si>
  <si>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</si>
  <si>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</si>
  <si>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</si>
  <si>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</si>
  <si>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</si>
  <si>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</si>
  <si>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</si>
  <si>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</si>
  <si>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</si>
  <si>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</si>
  <si>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</si>
  <si>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</si>
  <si>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</si>
  <si>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</si>
  <si>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</si>
  <si>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</si>
  <si>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</si>
  <si>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</si>
  <si>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</si>
  <si>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</si>
  <si>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</si>
  <si>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</si>
  <si>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</si>
  <si>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</si>
  <si>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</si>
  <si>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</si>
  <si>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</si>
  <si>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</si>
  <si>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</si>
  <si>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</si>
  <si>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</si>
  <si>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</si>
  <si>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</si>
  <si>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</si>
  <si>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</si>
  <si>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</si>
  <si>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</si>
  <si>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</si>
  <si>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</si>
  <si>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</si>
  <si>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</si>
  <si>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</si>
  <si>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</si>
  <si>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</si>
  <si>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</si>
  <si>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</si>
  <si>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</si>
  <si>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</si>
  <si>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</si>
  <si>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</si>
  <si>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</si>
  <si>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</si>
  <si>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</si>
  <si>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</si>
  <si>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</si>
  <si>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</si>
  <si>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</si>
  <si>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</si>
  <si>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</si>
  <si>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</si>
  <si>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</si>
  <si>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</si>
  <si>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</si>
  <si>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</si>
  <si>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</si>
  <si>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</si>
  <si>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</si>
  <si>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</si>
  <si>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</si>
  <si>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</si>
  <si>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</si>
  <si>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</si>
  <si>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</si>
  <si>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</si>
  <si>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</si>
  <si>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</si>
  <si>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</si>
  <si>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</si>
  <si>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</si>
  <si>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</si>
  <si>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</si>
  <si>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</si>
  <si>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</si>
  <si>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</si>
  <si>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</si>
  <si>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</si>
  <si>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</si>
  <si>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</si>
  <si>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</si>
  <si>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</si>
  <si>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</si>
  <si>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</si>
  <si>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</si>
  <si>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</si>
  <si>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</si>
  <si>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</si>
  <si>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</si>
  <si>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</si>
  <si>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</si>
  <si>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</si>
  <si>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</si>
  <si>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</si>
  <si>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</si>
  <si>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</si>
  <si>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</si>
  <si>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</si>
  <si>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</si>
  <si>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</si>
  <si>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</si>
  <si>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</si>
  <si>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</si>
  <si>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</si>
  <si>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</si>
  <si>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</si>
  <si>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</si>
  <si>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</si>
  <si>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</si>
  <si>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</si>
  <si>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</si>
  <si>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</si>
  <si>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</si>
  <si>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</si>
  <si>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</si>
  <si>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</si>
  <si>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</si>
  <si>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</si>
  <si>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</si>
  <si>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</si>
  <si>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</si>
  <si>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</si>
  <si>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</si>
  <si>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</si>
  <si>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</si>
  <si>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</si>
  <si>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</si>
  <si>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</si>
  <si>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</si>
  <si>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</si>
  <si>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</si>
  <si>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</si>
  <si>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</si>
  <si>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</si>
  <si>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</si>
  <si>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</si>
  <si>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</si>
  <si>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</si>
  <si>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</si>
  <si>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</si>
  <si>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</si>
  <si>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</si>
  <si>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</si>
  <si>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</si>
  <si>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</si>
  <si>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</si>
  <si>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</si>
  <si>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</si>
  <si>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</si>
  <si>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</si>
  <si>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</si>
  <si>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</si>
  <si>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</si>
  <si>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</si>
  <si>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</si>
  <si>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</si>
  <si>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</si>
  <si>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</si>
  <si>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</si>
  <si>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</si>
  <si>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</si>
  <si>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</si>
  <si>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</si>
  <si>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</si>
  <si>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</si>
  <si>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</si>
  <si>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</si>
  <si>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</si>
  <si>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</si>
  <si>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</si>
  <si>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</si>
  <si>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</si>
  <si>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</si>
  <si>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</si>
  <si>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</si>
  <si>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</si>
  <si>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</si>
  <si>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</si>
  <si>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</si>
  <si>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</si>
  <si>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</si>
  <si>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</si>
  <si>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</si>
  <si>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</si>
  <si>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</si>
  <si>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</si>
  <si>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</si>
  <si>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</si>
  <si>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</si>
  <si>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</si>
  <si>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</si>
  <si>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</si>
  <si>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</si>
  <si>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</si>
  <si>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</si>
  <si>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</si>
  <si>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</si>
  <si>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</si>
  <si>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</si>
  <si>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</si>
  <si>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</si>
  <si>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</si>
  <si>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</si>
  <si>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</si>
  <si>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</si>
  <si>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</si>
  <si>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</si>
  <si>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</si>
  <si>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</si>
  <si>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</si>
  <si>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</si>
  <si>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</si>
  <si>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</si>
  <si>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</si>
  <si>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</si>
  <si>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</si>
  <si>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</si>
  <si>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</si>
  <si>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</si>
  <si>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</si>
  <si>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</si>
  <si>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</si>
  <si>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</si>
  <si>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</si>
  <si>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</si>
  <si>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</si>
  <si>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</si>
  <si>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</si>
  <si>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</si>
  <si>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</si>
  <si>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</si>
  <si>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</si>
  <si>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</si>
  <si>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</si>
  <si>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</si>
  <si>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</si>
  <si>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</si>
  <si>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</si>
  <si>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</si>
  <si>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</si>
  <si>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</si>
  <si>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</si>
  <si>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</si>
  <si>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</si>
  <si>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</si>
  <si>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</si>
  <si>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</si>
  <si>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</si>
  <si>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</si>
  <si>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</si>
  <si>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</si>
  <si>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</si>
  <si>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</si>
  <si>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</si>
  <si>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</si>
  <si>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</si>
  <si>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</si>
  <si>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</si>
  <si>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</si>
  <si>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</si>
  <si>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</si>
  <si>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</si>
  <si>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</si>
  <si>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</si>
  <si>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</si>
  <si>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</si>
  <si>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</si>
  <si>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</si>
  <si>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</si>
  <si>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</si>
  <si>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</si>
  <si>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</si>
  <si>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</si>
  <si>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</si>
  <si>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</si>
  <si>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</si>
  <si>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</si>
  <si>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</si>
  <si>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</si>
  <si>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</si>
  <si>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</si>
  <si>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</si>
  <si>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</si>
  <si>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</si>
  <si>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</si>
  <si>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</si>
  <si>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</si>
  <si>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</si>
  <si>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</si>
  <si>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</si>
  <si>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</si>
  <si>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</si>
  <si>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</si>
  <si>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</si>
  <si>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</si>
  <si>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</si>
  <si>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</si>
  <si>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</si>
  <si>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</si>
  <si>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</si>
  <si>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</si>
  <si>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</si>
  <si>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</si>
  <si>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</si>
  <si>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</si>
  <si>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</si>
  <si>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</si>
  <si>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</si>
  <si>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</si>
  <si>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</si>
  <si>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</si>
  <si>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</si>
  <si>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</si>
  <si>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</si>
  <si>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</si>
  <si>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</si>
  <si>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</si>
  <si>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</si>
  <si>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</si>
  <si>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</si>
  <si>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</si>
  <si>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</si>
  <si>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</si>
  <si>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</si>
  <si>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</si>
  <si>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</si>
  <si>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</si>
  <si>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</si>
  <si>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</si>
  <si>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</si>
  <si>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</si>
  <si>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</si>
  <si>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</si>
  <si>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</si>
  <si>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</si>
  <si>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</si>
  <si>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</si>
  <si>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</si>
  <si>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</si>
  <si>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</si>
  <si>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</si>
  <si>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</si>
  <si>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</si>
  <si>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</si>
  <si>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</si>
  <si>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</si>
  <si>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</si>
  <si>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</si>
  <si>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</si>
  <si>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</si>
  <si>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</si>
  <si>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</si>
  <si>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</si>
  <si>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</si>
  <si>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</si>
  <si>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</si>
  <si>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</si>
  <si>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</si>
  <si>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</si>
  <si>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</si>
  <si>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</si>
  <si>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</si>
  <si>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</si>
  <si>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</si>
  <si>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</si>
  <si>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</si>
  <si>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</si>
  <si>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</si>
  <si>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</si>
  <si>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</si>
  <si>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</si>
  <si>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</si>
  <si>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</si>
  <si>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</si>
  <si>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</si>
  <si>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</si>
  <si>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</si>
  <si>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</si>
  <si>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</si>
  <si>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</si>
  <si>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</si>
  <si>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</si>
  <si>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</si>
  <si>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</si>
  <si>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</si>
  <si>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</si>
  <si>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</si>
  <si>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</si>
  <si>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</si>
  <si>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</si>
  <si>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</si>
  <si>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</si>
  <si>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</si>
  <si>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</si>
  <si>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</si>
  <si>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</si>
  <si>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</si>
  <si>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</si>
  <si>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</si>
  <si>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</si>
  <si>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</si>
  <si>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</si>
  <si>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</si>
  <si>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</si>
  <si>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</si>
  <si>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</si>
  <si>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</si>
  <si>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</si>
  <si>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</si>
  <si>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</si>
  <si>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</si>
  <si>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</si>
  <si>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</si>
  <si>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</si>
  <si>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</si>
  <si>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</si>
  <si>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</si>
  <si>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</si>
  <si>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</si>
  <si>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</si>
  <si>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</si>
  <si>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</si>
  <si>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</si>
  <si>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</si>
  <si>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</si>
  <si>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</si>
  <si>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</si>
  <si>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</si>
  <si>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</si>
  <si>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</si>
  <si>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</si>
  <si>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</si>
  <si>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</si>
  <si>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</si>
  <si>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</si>
  <si>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</si>
  <si>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</si>
  <si>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</si>
  <si>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</si>
  <si>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</si>
  <si>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</si>
  <si>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</si>
  <si>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</si>
  <si>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</si>
  <si>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</si>
  <si>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</si>
  <si>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</si>
  <si>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</si>
  <si>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</si>
  <si>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</si>
  <si>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</si>
  <si>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</si>
  <si>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</si>
  <si>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</si>
  <si>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</si>
  <si>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</si>
  <si>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</si>
  <si>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</si>
  <si>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</si>
  <si>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</si>
  <si>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</si>
  <si>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</si>
  <si>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</si>
  <si>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</si>
  <si>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</si>
  <si>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</si>
  <si>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</si>
  <si>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</si>
  <si>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</si>
  <si>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</si>
  <si>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</si>
  <si>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</si>
  <si>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</si>
  <si>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</si>
  <si>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</si>
  <si>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</si>
  <si>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</si>
  <si>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</si>
  <si>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</si>
  <si>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</si>
  <si>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</si>
  <si>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</si>
  <si>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</si>
  <si>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</si>
  <si>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</si>
  <si>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</si>
  <si>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</si>
  <si>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</si>
  <si>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</si>
  <si>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</si>
  <si>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</si>
  <si>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</si>
  <si>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</si>
  <si>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</si>
  <si>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</si>
  <si>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</si>
  <si>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</si>
  <si>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</si>
  <si>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</si>
  <si>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</si>
  <si>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</si>
  <si>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</si>
  <si>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</si>
  <si>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</si>
  <si>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</si>
  <si>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</si>
  <si>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</si>
  <si>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</si>
  <si>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</si>
  <si>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</si>
  <si>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</si>
  <si>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</si>
  <si>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</si>
  <si>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</si>
  <si>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</si>
  <si>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</si>
  <si>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</si>
  <si>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</si>
  <si>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</si>
  <si>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</si>
  <si>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</si>
  <si>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</si>
  <si>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</si>
  <si>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</si>
  <si>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</si>
  <si>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</si>
  <si>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</si>
  <si>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</si>
  <si>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</si>
  <si>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</si>
  <si>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</si>
  <si>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</si>
  <si>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</si>
  <si>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</si>
  <si>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</si>
  <si>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</si>
  <si>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</si>
  <si>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</si>
  <si>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</si>
  <si>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</si>
  <si>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</si>
  <si>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</si>
  <si>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</si>
  <si>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</si>
  <si>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</si>
  <si>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</si>
  <si>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</si>
  <si>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</si>
  <si>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</si>
  <si>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</si>
  <si>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</si>
  <si>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</si>
  <si>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</si>
  <si>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</si>
  <si>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</si>
  <si>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</si>
  <si>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</si>
  <si>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</si>
  <si>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</si>
  <si>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</si>
  <si>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</si>
  <si>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</si>
  <si>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</si>
  <si>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</si>
  <si>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</si>
  <si>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</si>
  <si>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</si>
  <si>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</si>
  <si>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</si>
  <si>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</si>
  <si>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</si>
  <si>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</si>
  <si>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</si>
  <si>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</si>
  <si>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</si>
  <si>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</si>
  <si>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</si>
  <si>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</si>
  <si>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</si>
  <si>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</si>
  <si>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</si>
  <si>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</si>
  <si>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</si>
  <si>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</si>
  <si>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</si>
  <si>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</si>
  <si>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</si>
  <si>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</si>
  <si>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</si>
  <si>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</si>
  <si>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</si>
  <si>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</si>
  <si>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</si>
  <si>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</si>
  <si>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</si>
  <si>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</si>
  <si>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</si>
  <si>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</si>
  <si>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</si>
  <si>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</si>
  <si>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</si>
  <si>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</si>
  <si>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</si>
  <si>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</si>
  <si>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</si>
  <si>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</si>
  <si>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</si>
  <si>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</si>
  <si>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</si>
  <si>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</si>
  <si>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</si>
  <si>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</si>
  <si>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</si>
  <si>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</si>
  <si>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</si>
  <si>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</si>
  <si>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</si>
  <si>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</si>
  <si>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</si>
  <si>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</si>
  <si>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</si>
  <si>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</si>
  <si>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</si>
  <si>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</si>
  <si>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</si>
  <si>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</si>
  <si>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</si>
  <si>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</si>
  <si>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</si>
  <si>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</si>
  <si>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</si>
  <si>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</si>
  <si>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</si>
  <si>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</si>
  <si>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</si>
  <si>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</si>
  <si>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</si>
  <si>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</si>
  <si>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</si>
  <si>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</si>
  <si>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</si>
  <si>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</si>
  <si>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</si>
  <si>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</si>
  <si>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</si>
  <si>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</si>
  <si>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</si>
  <si>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</si>
  <si>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</si>
  <si>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</si>
  <si>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</si>
  <si>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</si>
  <si>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</si>
  <si>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</si>
  <si>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</si>
  <si>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</si>
  <si>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</si>
  <si>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</si>
  <si>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</si>
  <si>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</si>
  <si>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</si>
  <si>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</si>
  <si>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</si>
  <si>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</si>
  <si>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</si>
  <si>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</si>
  <si>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</si>
  <si>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</si>
  <si>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</si>
  <si>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</si>
  <si>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</si>
  <si>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</si>
  <si>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</si>
  <si>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</si>
  <si>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</si>
  <si>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</si>
  <si>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</si>
  <si>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</si>
  <si>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</si>
  <si>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</si>
  <si>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</si>
  <si>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</si>
  <si>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</si>
  <si>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</si>
  <si>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</si>
  <si>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</si>
  <si>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</si>
  <si>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</si>
  <si>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</si>
  <si>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</si>
  <si>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</si>
  <si>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</si>
  <si>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</si>
  <si>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</si>
  <si>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</si>
  <si>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</si>
  <si>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</si>
  <si>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</si>
  <si>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</si>
  <si>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</si>
  <si>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</si>
  <si>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</si>
  <si>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</si>
  <si>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</si>
  <si>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</si>
  <si>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</si>
  <si>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</si>
  <si>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</si>
  <si>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</si>
  <si>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</si>
  <si>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</si>
  <si>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</si>
  <si>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</si>
  <si>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</si>
  <si>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</si>
  <si>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</si>
  <si>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</si>
  <si>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</si>
  <si>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</si>
  <si>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</si>
  <si>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</si>
  <si>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</si>
  <si>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</si>
  <si>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</si>
  <si>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</si>
  <si>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</si>
  <si>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</si>
  <si>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</si>
  <si>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</si>
  <si>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</si>
  <si>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</si>
  <si>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</si>
  <si>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</si>
  <si>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</si>
  <si>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</si>
  <si>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</si>
  <si>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</si>
  <si>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</si>
  <si>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</si>
  <si>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</si>
  <si>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</si>
  <si>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</si>
  <si>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</si>
  <si>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</si>
  <si>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</si>
  <si>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</si>
  <si>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</si>
  <si>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</si>
  <si>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</si>
  <si>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</si>
  <si>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</si>
  <si>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</si>
  <si>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</si>
  <si>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</si>
  <si>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</si>
  <si>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</si>
  <si>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</si>
  <si>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</si>
  <si>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</si>
  <si>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</si>
  <si>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</si>
  <si>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</si>
  <si>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</si>
  <si>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</si>
  <si>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</si>
  <si>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</si>
  <si>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</si>
  <si>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</si>
  <si>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</si>
  <si>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</si>
  <si>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</si>
  <si>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</si>
  <si>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</si>
  <si>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</si>
  <si>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</si>
  <si>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</si>
  <si>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</si>
  <si>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</si>
  <si>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</si>
  <si>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</si>
  <si>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</si>
  <si>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</si>
  <si>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</si>
  <si>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</si>
  <si>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</si>
  <si>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</si>
  <si>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</si>
  <si>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</si>
  <si>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</si>
  <si>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</si>
  <si>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</si>
  <si>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</si>
  <si>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</si>
  <si>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</si>
  <si>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</si>
  <si>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</si>
  <si>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</si>
  <si>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</si>
  <si>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</si>
  <si>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</si>
  <si>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</si>
  <si>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</si>
  <si>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</si>
  <si>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</si>
  <si>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</si>
  <si>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</si>
  <si>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</si>
  <si>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</si>
  <si>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</si>
  <si>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</si>
  <si>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</si>
  <si>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</si>
  <si>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</si>
  <si>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</si>
  <si>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</si>
  <si>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</si>
  <si>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</si>
  <si>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</si>
  <si>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</si>
  <si>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</si>
  <si>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</si>
  <si>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</si>
  <si>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</si>
  <si>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</si>
  <si>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</si>
  <si>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</si>
  <si>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</si>
  <si>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</si>
  <si>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</si>
  <si>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</si>
  <si>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</si>
  <si>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</si>
  <si>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</si>
  <si>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</si>
  <si>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</si>
  <si>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</si>
  <si>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</si>
  <si>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</si>
  <si>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</si>
  <si>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</si>
  <si>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</si>
  <si>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</si>
  <si>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</si>
  <si>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</si>
  <si>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</si>
  <si>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</si>
  <si>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</si>
  <si>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</si>
  <si>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</si>
  <si>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</si>
  <si>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</si>
  <si>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</si>
  <si>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</si>
  <si>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</si>
  <si>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</si>
  <si>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</si>
  <si>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</si>
  <si>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</si>
  <si>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</si>
  <si>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</si>
  <si>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</si>
  <si>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</si>
  <si>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</si>
  <si>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</si>
  <si>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</si>
  <si>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</si>
  <si>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</si>
  <si>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</si>
  <si>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</si>
  <si>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</si>
  <si>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</si>
  <si>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</si>
  <si>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</si>
  <si>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</si>
  <si>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</si>
  <si>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</si>
  <si>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</si>
  <si>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</si>
  <si>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</si>
  <si>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</si>
  <si>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</si>
  <si>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</si>
  <si>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</si>
  <si>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</si>
  <si>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</si>
  <si>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</si>
  <si>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</si>
  <si>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</si>
  <si>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</si>
  <si>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</si>
  <si>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</si>
  <si>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</si>
  <si>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</si>
  <si>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</si>
  <si>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</si>
  <si>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</si>
  <si>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</si>
  <si>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</si>
  <si>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</si>
  <si>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</si>
  <si>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</si>
  <si>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</si>
  <si>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</si>
  <si>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</si>
  <si>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</si>
  <si>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</si>
  <si>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</si>
  <si>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</si>
  <si>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</si>
  <si>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</si>
  <si>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</si>
  <si>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</si>
  <si>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</si>
  <si>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</si>
  <si>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</si>
  <si>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</si>
  <si>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</si>
  <si>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</si>
  <si>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</si>
  <si>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</si>
  <si>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</si>
  <si>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</si>
  <si>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</si>
  <si>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</si>
  <si>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</si>
  <si>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</si>
  <si>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</si>
  <si>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</si>
  <si>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</si>
  <si>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</si>
  <si>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</si>
  <si>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</si>
  <si>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</si>
  <si>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</si>
  <si>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</si>
  <si>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</si>
  <si>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</si>
  <si>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</si>
  <si>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</si>
  <si>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</si>
  <si>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</si>
  <si>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</si>
  <si>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</si>
  <si>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</si>
  <si>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</si>
  <si>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</si>
  <si>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</si>
  <si>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</si>
  <si>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</si>
  <si>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</si>
  <si>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</si>
  <si>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</si>
  <si>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</si>
  <si>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</si>
  <si>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</si>
  <si>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</si>
  <si>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</si>
  <si>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</si>
  <si>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</si>
  <si>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</si>
  <si>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</si>
  <si>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</si>
  <si>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</si>
  <si>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</si>
  <si>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</si>
  <si>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</si>
  <si>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</si>
  <si>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</si>
  <si>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</si>
  <si>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</si>
  <si>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</si>
  <si>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</si>
  <si>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</si>
  <si>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</si>
  <si>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</si>
  <si>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</si>
  <si>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</si>
  <si>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</si>
  <si>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</si>
  <si>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</si>
  <si>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</si>
  <si>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</si>
  <si>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</si>
  <si>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</si>
  <si>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</si>
  <si>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</si>
  <si>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</si>
  <si>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</si>
  <si>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</si>
  <si>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</si>
  <si>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</si>
  <si>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</si>
  <si>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</si>
  <si>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</si>
  <si>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</si>
  <si>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</si>
  <si>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</si>
  <si>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</si>
  <si>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</si>
  <si>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</si>
  <si>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</si>
  <si>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</si>
  <si>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</si>
  <si>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</si>
  <si>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</si>
  <si>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</si>
  <si>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</si>
  <si>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</si>
  <si>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</si>
  <si>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</si>
  <si>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</si>
  <si>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</si>
  <si>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</si>
  <si>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</si>
  <si>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</si>
  <si>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</si>
  <si>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</si>
  <si>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</si>
  <si>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</si>
  <si>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</si>
  <si>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</si>
  <si>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</si>
  <si>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</si>
  <si>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</si>
  <si>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</si>
  <si>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</si>
  <si>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</si>
  <si>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</si>
  <si>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</si>
  <si>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</si>
  <si>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</si>
  <si>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</si>
  <si>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</si>
  <si>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</si>
  <si>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</si>
  <si>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</si>
  <si>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</si>
  <si>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</si>
  <si>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</si>
  <si>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</si>
  <si>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</si>
  <si>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</si>
  <si>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</si>
  <si>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</si>
  <si>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</si>
  <si>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</si>
  <si>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</si>
  <si>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</si>
  <si>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</si>
  <si>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</si>
  <si>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</si>
  <si>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</si>
  <si>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</si>
  <si>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</si>
  <si>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</si>
  <si>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</si>
  <si>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</si>
  <si>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</si>
  <si>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</si>
  <si>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</si>
  <si>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</si>
  <si>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</si>
  <si>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</si>
  <si>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</si>
  <si>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</si>
  <si>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</si>
  <si>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</si>
  <si>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</si>
  <si>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</si>
  <si>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</si>
  <si>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</si>
  <si>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</si>
  <si>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</si>
  <si>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</si>
  <si>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</si>
  <si>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</si>
  <si>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</si>
  <si>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</si>
  <si>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</si>
  <si>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</si>
  <si>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</si>
  <si>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</si>
  <si>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</si>
  <si>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</si>
  <si>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</si>
  <si>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</si>
  <si>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</si>
  <si>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</si>
  <si>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</si>
  <si>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</si>
  <si>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</si>
  <si>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</si>
  <si>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</si>
  <si>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</si>
  <si>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</si>
  <si>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</si>
  <si>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</si>
  <si>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</si>
  <si>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</si>
  <si>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</si>
  <si>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</si>
  <si>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</si>
  <si>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</si>
  <si>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</si>
  <si>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</si>
  <si>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</si>
  <si>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</si>
  <si>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</si>
  <si>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</si>
  <si>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</si>
  <si>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</si>
  <si>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</si>
  <si>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</si>
  <si>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</si>
  <si>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</si>
  <si>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</si>
  <si>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</si>
  <si>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</si>
  <si>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</si>
  <si>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</si>
  <si>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</si>
  <si>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</si>
  <si>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</si>
  <si>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</si>
  <si>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</si>
  <si>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</si>
  <si>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</si>
  <si>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</si>
  <si>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</si>
  <si>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</si>
  <si>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</si>
  <si>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</si>
  <si>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</si>
  <si>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</si>
  <si>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</si>
  <si>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</si>
  <si>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</si>
  <si>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</si>
  <si>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</si>
  <si>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</si>
  <si>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</si>
  <si>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</si>
  <si>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</si>
  <si>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</si>
  <si>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</si>
  <si>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</si>
  <si>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</si>
  <si>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</si>
  <si>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</si>
  <si>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</si>
  <si>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</si>
  <si>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</si>
  <si>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</si>
  <si>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</si>
  <si>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</si>
  <si>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</si>
  <si>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</si>
  <si>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</si>
  <si>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</si>
  <si>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</si>
  <si>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</si>
  <si>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</si>
  <si>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</si>
  <si>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</si>
  <si>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</si>
  <si>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</si>
  <si>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</si>
  <si>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</si>
  <si>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</si>
  <si>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</si>
  <si>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</si>
  <si>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</si>
  <si>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</si>
  <si>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</si>
  <si>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</si>
  <si>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</si>
  <si>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</si>
  <si>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</si>
  <si>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</si>
  <si>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</si>
  <si>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</si>
  <si>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</si>
  <si>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</si>
  <si>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</si>
  <si>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</si>
  <si>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</si>
  <si>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</si>
  <si>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</si>
  <si>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</si>
  <si>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</si>
  <si>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</si>
  <si>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</si>
  <si>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</si>
  <si>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</si>
  <si>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</si>
  <si>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</si>
  <si>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</si>
  <si>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</si>
  <si>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</si>
  <si>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</si>
  <si>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</si>
  <si>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</si>
  <si>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</si>
  <si>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</si>
  <si>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</si>
  <si>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</si>
  <si>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</si>
  <si>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</si>
  <si>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</si>
  <si>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</si>
  <si>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</si>
  <si>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</si>
  <si>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</si>
  <si>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</si>
  <si>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</si>
  <si>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</si>
  <si>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</si>
  <si>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</si>
  <si>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</si>
  <si>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</si>
  <si>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</si>
  <si>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</si>
  <si>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</si>
  <si>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</si>
  <si>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</si>
  <si>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</si>
  <si>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</si>
  <si>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</si>
  <si>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</si>
  <si>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</si>
  <si>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</si>
  <si>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</si>
  <si>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</si>
  <si>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</si>
  <si>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</si>
  <si>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</si>
  <si>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</si>
  <si>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</si>
  <si>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</si>
  <si>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</si>
  <si>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</si>
  <si>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</si>
  <si>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</si>
  <si>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</si>
  <si>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</si>
  <si>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</si>
  <si>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</si>
  <si>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</si>
  <si>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</si>
  <si>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</si>
  <si>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</si>
  <si>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</si>
  <si>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</si>
  <si>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</si>
  <si>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</si>
  <si>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</si>
  <si>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</si>
  <si>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</si>
  <si>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</si>
  <si>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</si>
  <si>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</si>
  <si>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</si>
  <si>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</si>
  <si>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</si>
  <si>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</si>
  <si>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</si>
  <si>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</si>
  <si>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</si>
  <si>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</si>
  <si>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</si>
  <si>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</si>
  <si>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</si>
  <si>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</si>
  <si>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</si>
  <si>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</si>
  <si>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</si>
  <si>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</si>
  <si>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</si>
  <si>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</si>
  <si>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</si>
  <si>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</si>
  <si>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</si>
  <si>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</si>
  <si>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</si>
  <si>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</si>
  <si>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</si>
  <si>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</si>
  <si>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</si>
  <si>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</si>
  <si>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</si>
  <si>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</si>
  <si>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</si>
  <si>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</si>
  <si>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</si>
  <si>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</si>
  <si>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</si>
  <si>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</si>
  <si>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</si>
  <si>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</si>
  <si>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</si>
  <si>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</si>
  <si>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</si>
  <si>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</si>
  <si>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</si>
  <si>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</si>
  <si>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</si>
  <si>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</si>
  <si>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</si>
  <si>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</si>
  <si>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</si>
  <si>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</si>
  <si>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</si>
  <si>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</si>
  <si>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</si>
  <si>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</si>
  <si>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</si>
  <si>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</si>
  <si>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</si>
  <si>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</si>
  <si>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</si>
  <si>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</si>
  <si>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</si>
  <si>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</si>
  <si>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</si>
  <si>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</si>
  <si>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</si>
  <si>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</si>
  <si>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</si>
  <si>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</si>
  <si>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</si>
  <si>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</si>
  <si>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</si>
  <si>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</si>
  <si>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</si>
  <si>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</si>
  <si>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</si>
  <si>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</si>
  <si>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</si>
  <si>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</si>
  <si>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</si>
  <si>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</si>
  <si>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</si>
  <si>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</si>
  <si>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</si>
  <si>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</si>
  <si>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</si>
  <si>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</si>
  <si>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</si>
  <si>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</si>
  <si>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</si>
  <si>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</si>
  <si>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</si>
  <si>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</si>
  <si>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</si>
  <si>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</si>
  <si>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</si>
  <si>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</si>
  <si>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</si>
  <si>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</si>
  <si>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</si>
  <si>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</si>
  <si>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</si>
  <si>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</si>
  <si>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</si>
  <si>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</si>
  <si>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</si>
  <si>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</si>
  <si>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</si>
  <si>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</si>
  <si>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</si>
  <si>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</si>
  <si>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</si>
  <si>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</si>
  <si>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</si>
  <si>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</si>
  <si>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</si>
  <si>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</si>
  <si>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</si>
  <si>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</si>
  <si>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</si>
  <si>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</si>
  <si>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</si>
  <si>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</si>
  <si>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</si>
  <si>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</si>
  <si>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</si>
  <si>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</si>
  <si>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</si>
  <si>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</si>
  <si>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</si>
  <si>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</si>
  <si>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</si>
  <si>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</si>
  <si>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</si>
  <si>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</si>
  <si>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</si>
  <si>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</si>
  <si>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</si>
  <si>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</si>
  <si>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</si>
  <si>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</si>
  <si>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</si>
  <si>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</si>
  <si>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</si>
  <si>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</si>
  <si>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</si>
  <si>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</si>
  <si>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</si>
  <si>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</si>
  <si>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</si>
  <si>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</si>
  <si>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</si>
  <si>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</si>
  <si>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</si>
  <si>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</si>
  <si>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</si>
  <si>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</si>
  <si>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</si>
  <si>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</si>
  <si>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</si>
  <si>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</si>
  <si>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</si>
  <si>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</si>
  <si>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</si>
  <si>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</si>
  <si>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</si>
  <si>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</si>
  <si>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</si>
  <si>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</si>
  <si>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</si>
  <si>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</si>
  <si>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</si>
  <si>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</si>
  <si>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</si>
  <si>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</si>
  <si>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</si>
  <si>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</si>
  <si>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</si>
  <si>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</si>
  <si>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</si>
  <si>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</si>
  <si>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</si>
  <si>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</si>
  <si>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</si>
  <si>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</si>
  <si>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</si>
  <si>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</si>
  <si>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</si>
  <si>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</si>
  <si>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</si>
  <si>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</si>
  <si>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</si>
  <si>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</si>
  <si>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</si>
  <si>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</si>
  <si>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</si>
  <si>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</si>
  <si>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</si>
  <si>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</si>
  <si>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</si>
  <si>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</si>
  <si>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</si>
  <si>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</si>
  <si>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</si>
  <si>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</si>
  <si>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</si>
  <si>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</si>
  <si>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</si>
  <si>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</si>
  <si>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</si>
  <si>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</si>
  <si>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</si>
  <si>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</si>
  <si>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</si>
  <si>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</si>
  <si>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</si>
  <si>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</si>
  <si>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</si>
  <si>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</si>
  <si>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</si>
  <si>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</si>
  <si>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</si>
  <si>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</si>
  <si>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</si>
  <si>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</si>
  <si>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</si>
  <si>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</si>
  <si>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</si>
  <si>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</si>
  <si>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</si>
  <si>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</si>
  <si>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</si>
  <si>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</si>
  <si>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</si>
  <si>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</si>
  <si>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</si>
  <si>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</si>
  <si>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</si>
  <si>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</si>
  <si>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</si>
  <si>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</si>
  <si>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</si>
  <si>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</si>
  <si>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</si>
  <si>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</si>
  <si>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</si>
  <si>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</si>
  <si>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</si>
  <si>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</si>
  <si>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</si>
  <si>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</si>
  <si>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</si>
  <si>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</si>
  <si>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</si>
  <si>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</si>
  <si>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</si>
  <si>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</si>
  <si>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</si>
  <si>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</si>
  <si>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</si>
  <si>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</si>
  <si>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</si>
  <si>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</si>
  <si>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</si>
  <si>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</si>
  <si>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</si>
  <si>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</si>
  <si>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</si>
  <si>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</si>
  <si>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</si>
  <si>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</si>
  <si>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</si>
  <si>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</si>
  <si>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</si>
  <si>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</si>
  <si>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</si>
  <si>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</si>
  <si>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</si>
  <si>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</si>
  <si>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</si>
  <si>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</si>
  <si>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</si>
  <si>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</si>
  <si>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</si>
  <si>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</si>
  <si>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</si>
  <si>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</si>
  <si>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</si>
  <si>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</si>
  <si>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</si>
  <si>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</si>
  <si>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</si>
  <si>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</si>
  <si>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</si>
  <si>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</si>
  <si>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</si>
  <si>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</si>
  <si>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</si>
  <si>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</si>
  <si>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</si>
  <si>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</si>
  <si>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</si>
  <si>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</si>
  <si>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</si>
  <si>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</si>
  <si>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</si>
  <si>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</si>
  <si>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</si>
  <si>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</si>
  <si>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</si>
  <si>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</si>
  <si>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</si>
  <si>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</si>
  <si>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</si>
  <si>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</si>
  <si>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</si>
  <si>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</si>
  <si>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</si>
  <si>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</si>
  <si>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</si>
  <si>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</si>
  <si>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</si>
  <si>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</si>
  <si>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</si>
  <si>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</si>
  <si>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</si>
  <si>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</si>
  <si>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</si>
  <si>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</si>
  <si>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</si>
  <si>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</si>
  <si>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</si>
  <si>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</si>
  <si>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</si>
  <si>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</si>
  <si>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</si>
  <si>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</si>
  <si>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</si>
  <si>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</si>
  <si>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</si>
  <si>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</si>
  <si>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</si>
  <si>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</si>
  <si>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</si>
  <si>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</si>
  <si>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</si>
  <si>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</si>
  <si>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</si>
  <si>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</si>
  <si>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</si>
  <si>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</si>
  <si>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</si>
  <si>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</si>
  <si>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</si>
  <si>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</si>
  <si>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</si>
  <si>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</si>
  <si>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</si>
  <si>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</si>
  <si>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</si>
  <si>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</si>
  <si>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</si>
  <si>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</si>
  <si>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</si>
  <si>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</si>
  <si>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</si>
  <si>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</si>
  <si>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</si>
  <si>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</si>
  <si>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</si>
  <si>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</si>
  <si>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</si>
  <si>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</si>
  <si>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</si>
  <si>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</si>
  <si>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</si>
  <si>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</si>
  <si>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</si>
  <si>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</si>
  <si>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</si>
  <si>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</si>
  <si>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</si>
  <si>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</si>
  <si>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</si>
  <si>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</si>
  <si>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</si>
  <si>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</si>
  <si>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</si>
  <si>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</si>
  <si>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</si>
  <si>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</si>
  <si>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</si>
  <si>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</si>
  <si>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</si>
  <si>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</si>
  <si>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</si>
  <si>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</si>
  <si>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</si>
  <si>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</si>
  <si>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</si>
  <si>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</si>
  <si>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</si>
  <si>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</si>
  <si>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</si>
  <si>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</si>
  <si>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</si>
  <si>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</si>
  <si>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</si>
  <si>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</si>
  <si>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</si>
  <si>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</si>
  <si>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</si>
  <si>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</si>
  <si>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</si>
  <si>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</si>
  <si>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</si>
  <si>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</si>
  <si>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</si>
  <si>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</si>
  <si>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</si>
  <si>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</si>
  <si>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</si>
  <si>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</si>
  <si>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</si>
  <si>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</si>
  <si>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</si>
  <si>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</si>
  <si>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</si>
  <si>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</si>
  <si>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</si>
  <si>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</si>
  <si>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</si>
  <si>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</si>
  <si>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</si>
  <si>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</si>
  <si>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</si>
  <si>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</si>
  <si>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</si>
  <si>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</si>
  <si>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</si>
  <si>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</si>
  <si>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</si>
  <si>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</si>
  <si>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</si>
  <si>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</si>
  <si>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</si>
  <si>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</si>
  <si>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</si>
  <si>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</si>
  <si>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</si>
  <si>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</si>
  <si>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</si>
  <si>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</si>
  <si>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</si>
  <si>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</si>
  <si>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</si>
  <si>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</si>
  <si>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</si>
  <si>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</si>
  <si>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</si>
  <si>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</si>
  <si>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</si>
  <si>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</si>
  <si>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</si>
  <si>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</si>
  <si>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</si>
  <si>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</si>
  <si>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</si>
  <si>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</si>
  <si>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</si>
  <si>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</si>
  <si>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</si>
  <si>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</si>
  <si>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</si>
  <si>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</si>
  <si>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</si>
  <si>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</si>
  <si>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</si>
  <si>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</si>
  <si>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</si>
  <si>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</si>
  <si>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</si>
  <si>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</si>
  <si>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</si>
  <si>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</si>
  <si>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</si>
  <si>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</si>
  <si>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</si>
  <si>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</si>
  <si>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</si>
  <si>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</si>
  <si>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</si>
  <si>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</si>
  <si>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</si>
  <si>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</si>
  <si>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</si>
  <si>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</si>
  <si>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</si>
  <si>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</si>
  <si>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</si>
  <si>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</si>
  <si>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</si>
  <si>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</si>
  <si>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</si>
  <si>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</si>
  <si>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</si>
  <si>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</si>
  <si>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</si>
  <si>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</si>
  <si>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</si>
  <si>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</si>
  <si>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</si>
  <si>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</si>
  <si>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</si>
  <si>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</si>
  <si>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</si>
  <si>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</si>
  <si>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</si>
  <si>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</si>
  <si>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</si>
  <si>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</si>
  <si>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</si>
  <si>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</si>
  <si>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</si>
  <si>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</si>
  <si>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</si>
  <si>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</si>
  <si>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</si>
  <si>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</si>
  <si>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</si>
  <si>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</si>
  <si>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</si>
  <si>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</si>
  <si>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</si>
  <si>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</si>
  <si>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</si>
  <si>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</si>
  <si>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</si>
  <si>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</si>
  <si>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</si>
  <si>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</si>
  <si>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</si>
  <si>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</si>
  <si>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</si>
  <si>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</si>
  <si>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</si>
  <si>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</si>
  <si>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</si>
  <si>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</si>
  <si>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</si>
  <si>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</si>
  <si>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</si>
  <si>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</si>
  <si>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</si>
  <si>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</si>
  <si>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</si>
  <si>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</si>
  <si>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</si>
  <si>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</si>
  <si>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</si>
  <si>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</si>
  <si>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</si>
  <si>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</si>
  <si>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</si>
  <si>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</si>
  <si>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</si>
  <si>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</si>
  <si>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</si>
  <si>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</si>
  <si>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</si>
  <si>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</si>
  <si>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</si>
  <si>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</si>
  <si>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</si>
  <si>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</si>
  <si>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</si>
  <si>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</si>
  <si>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</si>
  <si>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</si>
  <si>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</si>
  <si>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</si>
  <si>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</si>
  <si>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</si>
  <si>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</si>
  <si>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</si>
  <si>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</si>
  <si>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</si>
  <si>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</si>
  <si>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</si>
  <si>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</si>
  <si>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</si>
  <si>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</si>
  <si>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</si>
  <si>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</si>
  <si>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</si>
  <si>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</si>
  <si>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</si>
  <si>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</si>
  <si>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</si>
  <si>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</si>
  <si>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</si>
  <si>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</si>
  <si>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</si>
  <si>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</si>
  <si>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</si>
  <si>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</si>
  <si>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</si>
  <si>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</si>
  <si>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</si>
  <si>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</si>
  <si>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</si>
  <si>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</si>
  <si>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</si>
  <si>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</si>
  <si>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</si>
  <si>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</si>
  <si>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</si>
  <si>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</si>
  <si>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</si>
  <si>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</si>
  <si>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</si>
  <si>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</si>
  <si>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</si>
  <si>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</si>
  <si>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</si>
  <si>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</si>
  <si>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</si>
  <si>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</si>
  <si>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</si>
  <si>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</si>
  <si>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</si>
  <si>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</si>
  <si>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</si>
  <si>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</si>
  <si>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</si>
  <si>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</si>
  <si>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</si>
  <si>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</si>
  <si>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</si>
  <si>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</si>
  <si>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</si>
  <si>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</si>
  <si>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</si>
  <si>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</si>
  <si>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</si>
  <si>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</si>
  <si>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</si>
  <si>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</si>
  <si>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</si>
  <si>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</si>
  <si>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</si>
  <si>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</si>
  <si>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</si>
  <si>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</si>
  <si>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</si>
  <si>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</si>
  <si>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</si>
  <si>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</si>
  <si>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</si>
  <si>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</si>
  <si>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</si>
  <si>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</si>
  <si>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</si>
  <si>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</si>
  <si>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</si>
  <si>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</si>
  <si>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</si>
  <si>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</si>
  <si>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</si>
  <si>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</si>
  <si>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</si>
  <si>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</si>
  <si>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</si>
  <si>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</si>
  <si>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</si>
  <si>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</si>
  <si>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</si>
  <si>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</si>
  <si>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</si>
  <si>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</si>
  <si>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</si>
  <si>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</si>
  <si>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</si>
  <si>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</si>
  <si>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</si>
  <si>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</si>
  <si>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</si>
  <si>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</si>
  <si>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</si>
  <si>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</si>
  <si>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</si>
  <si>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</si>
  <si>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</si>
  <si>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</si>
  <si>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</si>
  <si>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</si>
  <si>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</si>
  <si>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</si>
  <si>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</si>
  <si>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</si>
  <si>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</si>
  <si>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</si>
  <si>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</si>
  <si>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</si>
  <si>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</si>
  <si>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</si>
  <si>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</si>
  <si>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</si>
  <si>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</si>
  <si>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</si>
  <si>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</si>
  <si>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</si>
  <si>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</si>
  <si>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</si>
  <si>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</si>
  <si>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</si>
  <si>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</si>
  <si>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</si>
  <si>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</si>
  <si>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</si>
  <si>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</si>
  <si>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</si>
  <si>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</si>
  <si>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</si>
  <si>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</si>
  <si>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</si>
  <si>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</si>
  <si>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</si>
  <si>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</si>
  <si>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</si>
  <si>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</si>
  <si>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</si>
  <si>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</si>
  <si>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</si>
  <si>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</si>
  <si>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</si>
  <si>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</si>
  <si>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</si>
  <si>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</si>
  <si>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</si>
  <si>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</si>
  <si>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</si>
  <si>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</si>
  <si>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</si>
  <si>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</si>
  <si>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</si>
  <si>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</si>
  <si>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</si>
  <si>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</si>
  <si>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</si>
  <si>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</si>
  <si>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</si>
  <si>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</si>
  <si>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</si>
  <si>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</si>
  <si>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</si>
  <si>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</si>
  <si>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</si>
  <si>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</si>
  <si>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</si>
  <si>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</si>
  <si>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</si>
  <si>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</si>
  <si>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</si>
  <si>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</si>
  <si>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</si>
  <si>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</si>
  <si>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</si>
  <si>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</si>
  <si>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</si>
  <si>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</si>
  <si>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</si>
  <si>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</si>
  <si>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</si>
  <si>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</si>
  <si>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</si>
  <si>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</si>
  <si>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</si>
  <si>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</si>
  <si>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</si>
  <si>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</si>
  <si>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</si>
  <si>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</si>
  <si>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</si>
  <si>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</si>
  <si>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</si>
  <si>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</si>
  <si>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</si>
  <si>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</si>
  <si>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</si>
  <si>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</si>
  <si>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</si>
  <si>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</si>
  <si>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</si>
  <si>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</si>
  <si>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</si>
  <si>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</si>
  <si>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</si>
  <si>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</si>
  <si>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</si>
  <si>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</si>
  <si>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</si>
  <si>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</si>
  <si>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</si>
  <si>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</si>
  <si>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</si>
  <si>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</si>
  <si>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</si>
  <si>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</si>
  <si>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</si>
  <si>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</si>
  <si>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</si>
  <si>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</si>
  <si>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</si>
  <si>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</si>
  <si>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</si>
  <si>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</si>
  <si>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</si>
  <si>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</si>
  <si>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</si>
  <si>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</si>
  <si>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</si>
  <si>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</si>
  <si>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</si>
  <si>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</si>
  <si>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</si>
  <si>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</si>
  <si>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</si>
  <si>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</si>
  <si>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</si>
  <si>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</si>
  <si>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</si>
  <si>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</si>
  <si>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</si>
  <si>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</si>
  <si>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</si>
  <si>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</si>
  <si>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</si>
  <si>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</si>
  <si>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</si>
  <si>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</si>
  <si>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</si>
  <si>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</si>
  <si>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</si>
  <si>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</si>
  <si>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</si>
  <si>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</si>
  <si>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</si>
  <si>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</si>
  <si>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</si>
  <si>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</si>
  <si>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</si>
  <si>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</si>
  <si>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</si>
  <si>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</si>
  <si>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</si>
  <si>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</si>
  <si>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</si>
  <si>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</si>
  <si>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</si>
  <si>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</si>
  <si>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</si>
  <si>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</si>
  <si>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</si>
  <si>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</si>
  <si>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</si>
  <si>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</si>
  <si>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</si>
  <si>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</si>
  <si>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</si>
  <si>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</si>
  <si>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</si>
  <si>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</si>
  <si>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</si>
  <si>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</si>
  <si>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</si>
  <si>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</si>
  <si>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</si>
  <si>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</si>
  <si>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</si>
  <si>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</si>
  <si>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</si>
  <si>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</si>
  <si>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</si>
  <si>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</si>
  <si>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</si>
  <si>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</si>
  <si>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</si>
  <si>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</si>
  <si>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</si>
  <si>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</si>
  <si>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</si>
  <si>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</si>
  <si>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</si>
  <si>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</si>
  <si>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</si>
  <si>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</si>
  <si>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</si>
  <si>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</si>
  <si>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</si>
  <si>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</si>
  <si>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</si>
  <si>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</si>
  <si>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</si>
  <si>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</si>
  <si>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</si>
  <si>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</si>
  <si>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</si>
  <si>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</si>
  <si>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</si>
  <si>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</si>
  <si>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</si>
  <si>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</si>
  <si>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</si>
  <si>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</si>
  <si>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</si>
  <si>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</si>
  <si>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</si>
  <si>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</si>
  <si>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</si>
  <si>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</si>
  <si>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</si>
  <si>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</si>
  <si>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</si>
  <si>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</si>
  <si>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</si>
  <si>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</si>
  <si>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</si>
  <si>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</si>
  <si>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</si>
  <si>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</si>
  <si>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</si>
  <si>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</si>
  <si>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</si>
  <si>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</si>
  <si>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</si>
  <si>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</si>
  <si>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</si>
  <si>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</si>
  <si>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</si>
  <si>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</si>
  <si>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</si>
  <si>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</si>
  <si>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</si>
  <si>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</si>
  <si>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</si>
  <si>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</si>
  <si>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</si>
  <si>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</si>
  <si>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</si>
  <si>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</si>
  <si>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</si>
  <si>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</si>
  <si>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</si>
  <si>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</si>
  <si>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</si>
  <si>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</si>
  <si>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</si>
  <si>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</si>
  <si>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</si>
  <si>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</si>
  <si>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</si>
  <si>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</si>
  <si>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</si>
  <si>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</si>
  <si>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</si>
  <si>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</si>
  <si>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</si>
  <si>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</si>
  <si>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</si>
  <si>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</si>
  <si>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</si>
  <si>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</si>
  <si>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</si>
  <si>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</si>
  <si>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</si>
  <si>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</si>
  <si>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</si>
  <si>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</si>
  <si>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</si>
  <si>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</si>
  <si>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</si>
  <si>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</si>
  <si>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</si>
  <si>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</si>
  <si>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</si>
  <si>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</si>
  <si>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</si>
  <si>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</si>
  <si>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</si>
  <si>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</si>
  <si>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</si>
  <si>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</si>
  <si>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</si>
  <si>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</si>
  <si>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</si>
  <si>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</si>
  <si>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</si>
  <si>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</si>
  <si>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</si>
  <si>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</si>
  <si>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</si>
  <si>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</si>
  <si>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</si>
  <si>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</si>
  <si>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</si>
  <si>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</si>
  <si>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</si>
  <si>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</si>
  <si>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</si>
  <si>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</si>
  <si>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</si>
  <si>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</si>
  <si>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</si>
  <si>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</si>
  <si>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</si>
  <si>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</si>
  <si>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</si>
  <si>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</si>
  <si>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</si>
  <si>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</si>
  <si>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</si>
  <si>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</si>
  <si>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</si>
  <si>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</si>
  <si>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</si>
  <si>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</si>
  <si>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</si>
  <si>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</si>
  <si>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</si>
  <si>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</si>
  <si>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</si>
  <si>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</si>
  <si>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</si>
  <si>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</si>
  <si>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</si>
  <si>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</si>
  <si>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</si>
  <si>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</si>
  <si>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</si>
  <si>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</si>
  <si>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</si>
  <si>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</si>
  <si>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</si>
  <si>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</si>
  <si>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</si>
  <si>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</si>
  <si>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</si>
  <si>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</si>
  <si>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</si>
  <si>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</si>
  <si>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</si>
  <si>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</si>
  <si>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</si>
  <si>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</si>
  <si>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</si>
  <si>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</si>
  <si>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</si>
  <si>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</si>
  <si>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</si>
  <si>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</si>
  <si>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</si>
  <si>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</si>
  <si>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</si>
  <si>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</si>
  <si>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</si>
  <si>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</si>
  <si>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</si>
  <si>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</si>
  <si>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</si>
  <si>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</si>
  <si>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</si>
  <si>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</si>
  <si>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</si>
  <si>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</si>
  <si>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</si>
  <si>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</si>
  <si>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</si>
  <si>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</si>
  <si>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</si>
  <si>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</si>
  <si>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</si>
  <si>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</si>
  <si>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</si>
  <si>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</si>
  <si>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</si>
  <si>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</si>
  <si>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</si>
  <si>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</si>
  <si>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</si>
  <si>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</si>
  <si>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</si>
  <si>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</si>
  <si>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</si>
  <si>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</si>
  <si>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</si>
  <si>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</si>
  <si>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</si>
  <si>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</si>
  <si>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</si>
  <si>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</si>
  <si>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</si>
  <si>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</si>
  <si>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</si>
  <si>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</si>
  <si>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</si>
  <si>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</si>
  <si>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</si>
  <si>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</si>
  <si>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</si>
  <si>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</si>
  <si>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</si>
  <si>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</si>
  <si>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</si>
  <si>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</si>
  <si>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</si>
  <si>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</si>
  <si>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</si>
  <si>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</si>
  <si>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</si>
  <si>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</si>
  <si>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</si>
  <si>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</si>
  <si>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</si>
  <si>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</si>
  <si>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</si>
  <si>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</si>
  <si>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</si>
  <si>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</si>
  <si>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</si>
  <si>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</si>
  <si>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</si>
  <si>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</si>
  <si>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</si>
  <si>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</si>
  <si>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</si>
  <si>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</si>
  <si>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</si>
  <si>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</si>
  <si>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</si>
  <si>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</si>
  <si>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</si>
  <si>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</si>
  <si>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</si>
  <si>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</si>
  <si>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</si>
  <si>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</si>
  <si>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</si>
  <si>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</si>
  <si>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</si>
  <si>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</si>
  <si>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</si>
  <si>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</si>
  <si>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</si>
  <si>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</si>
  <si>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</si>
  <si>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</si>
  <si>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</si>
  <si>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</si>
  <si>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</si>
  <si>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</si>
  <si>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</si>
  <si>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</si>
  <si>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</si>
  <si>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</si>
  <si>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</si>
  <si>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</si>
  <si>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</si>
  <si>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</si>
  <si>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</si>
  <si>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</si>
  <si>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</si>
  <si>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</si>
  <si>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</si>
  <si>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</si>
  <si>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</si>
  <si>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</si>
  <si>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</si>
  <si>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</si>
  <si>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</si>
  <si>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</si>
  <si>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</si>
  <si>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</si>
  <si>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</si>
  <si>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</si>
  <si>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</si>
  <si>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</si>
  <si>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</si>
  <si>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</si>
  <si>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</si>
  <si>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</si>
  <si>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</si>
  <si>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</si>
  <si>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</si>
  <si>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</si>
  <si>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</si>
  <si>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</si>
  <si>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</si>
  <si>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</si>
  <si>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</si>
  <si>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</si>
  <si>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</si>
  <si>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</si>
  <si>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</si>
  <si>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</si>
  <si>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</si>
  <si>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</si>
  <si>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</si>
  <si>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</si>
  <si>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</si>
  <si>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</si>
  <si>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</si>
  <si>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</si>
  <si>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</si>
  <si>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</si>
  <si>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</si>
  <si>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</si>
  <si>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</si>
  <si>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</si>
  <si>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</si>
  <si>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</si>
  <si>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</si>
  <si>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</si>
  <si>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</si>
  <si>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</si>
  <si>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</si>
  <si>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</si>
  <si>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</si>
  <si>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</si>
  <si>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</si>
  <si>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</si>
  <si>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</si>
  <si>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</si>
  <si>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</si>
  <si>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</si>
  <si>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</si>
  <si>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</si>
  <si>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</si>
  <si>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</si>
  <si>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</si>
  <si>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</si>
  <si>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</si>
  <si>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</si>
  <si>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</si>
  <si>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</si>
  <si>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</si>
  <si>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</si>
  <si>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</si>
  <si>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</si>
  <si>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</si>
  <si>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</si>
  <si>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</si>
  <si>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</si>
  <si>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</si>
  <si>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</si>
  <si>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</si>
  <si>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</si>
  <si>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</si>
  <si>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</si>
  <si>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</si>
  <si>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</si>
  <si>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</si>
  <si>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</si>
  <si>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</si>
  <si>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</si>
  <si>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</si>
  <si>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</si>
  <si>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</si>
  <si>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</si>
  <si>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</si>
  <si>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</si>
  <si>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</si>
  <si>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</si>
  <si>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</si>
  <si>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</si>
  <si>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</si>
  <si>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</si>
  <si>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</si>
  <si>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</si>
  <si>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</si>
  <si>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</si>
  <si>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</si>
  <si>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</si>
  <si>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</si>
  <si>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</si>
  <si>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</si>
  <si>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</si>
  <si>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</si>
  <si>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</si>
  <si>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</si>
  <si>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</si>
  <si>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</si>
  <si>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</si>
  <si>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</si>
  <si>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</si>
  <si>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</si>
  <si>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</si>
  <si>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</si>
  <si>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</si>
  <si>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</si>
  <si>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</si>
  <si>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</si>
  <si>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</si>
  <si>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</si>
  <si>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</si>
  <si>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</si>
  <si>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</si>
  <si>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</si>
  <si>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</si>
  <si>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</si>
  <si>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</si>
  <si>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</si>
  <si>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</si>
  <si>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</si>
  <si>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</si>
  <si>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</si>
  <si>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</si>
  <si>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</si>
  <si>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</si>
  <si>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</si>
  <si>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</si>
  <si>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</si>
  <si>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</si>
  <si>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</si>
  <si>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</si>
  <si>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</si>
  <si>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</si>
  <si>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</si>
  <si>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</si>
  <si>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</si>
  <si>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</si>
  <si>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</si>
  <si>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</si>
  <si>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</si>
  <si>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</si>
  <si>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</si>
  <si>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</si>
  <si>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</si>
  <si>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</si>
  <si>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</si>
  <si>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</si>
  <si>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</si>
  <si>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</si>
  <si>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</si>
  <si>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</si>
  <si>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</si>
  <si>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</si>
  <si>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</si>
  <si>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</si>
  <si>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</si>
  <si>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</si>
  <si>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</si>
  <si>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</si>
  <si>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</si>
  <si>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</si>
  <si>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</si>
  <si>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</si>
  <si>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</si>
  <si>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</si>
  <si>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</si>
  <si>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</si>
  <si>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</si>
  <si>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</si>
  <si>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</si>
  <si>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</si>
  <si>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</si>
  <si>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</si>
  <si>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</si>
  <si>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</si>
  <si>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</si>
  <si>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</si>
  <si>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</si>
  <si>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</si>
  <si>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</si>
  <si>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</si>
  <si>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</si>
  <si>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</si>
  <si>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</si>
  <si>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</si>
  <si>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</si>
  <si>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</si>
  <si>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</si>
  <si>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</si>
  <si>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</si>
  <si>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</si>
  <si>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</si>
  <si>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</si>
  <si>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</si>
  <si>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</si>
  <si>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</si>
  <si>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</si>
  <si>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</si>
  <si>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</si>
  <si>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</si>
  <si>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</si>
  <si>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</si>
  <si>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</si>
  <si>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</si>
  <si>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</si>
  <si>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</si>
  <si>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</si>
  <si>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</si>
  <si>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</si>
  <si>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</si>
  <si>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</si>
  <si>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</si>
  <si>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</si>
  <si>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</si>
  <si>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</si>
  <si>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</si>
  <si>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</si>
  <si>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</si>
  <si>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</si>
  <si>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</si>
  <si>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</si>
  <si>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</si>
  <si>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</si>
  <si>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</si>
  <si>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</si>
  <si>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</si>
  <si>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</si>
  <si>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</si>
  <si>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</si>
  <si>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</si>
  <si>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</si>
  <si>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</si>
  <si>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</si>
  <si>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</si>
  <si>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</si>
  <si>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</si>
  <si>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</si>
  <si>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</si>
  <si>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</si>
  <si>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</si>
  <si>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</si>
  <si>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</si>
  <si>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</si>
  <si>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</si>
  <si>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</si>
  <si>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</si>
  <si>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</si>
  <si>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</si>
  <si>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</si>
  <si>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</si>
  <si>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</si>
  <si>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</si>
  <si>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</si>
  <si>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</si>
  <si>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</si>
  <si>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</si>
  <si>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</si>
  <si>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</si>
  <si>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</si>
  <si>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</si>
  <si>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</si>
  <si>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</si>
  <si>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</si>
  <si>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</si>
  <si>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</si>
  <si>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</si>
  <si>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</si>
  <si>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</si>
  <si>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</si>
  <si>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</si>
  <si>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</si>
  <si>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</si>
  <si>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</si>
  <si>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</si>
  <si>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</si>
  <si>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</si>
  <si>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</si>
  <si>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</si>
  <si>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</si>
  <si>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</si>
  <si>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</si>
  <si>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</si>
  <si>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</si>
  <si>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</si>
  <si>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</si>
  <si>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</si>
  <si>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</si>
  <si>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</si>
  <si>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</si>
  <si>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</si>
  <si>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</si>
  <si>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</si>
  <si>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</si>
  <si>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</si>
  <si>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</si>
  <si>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</si>
  <si>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</si>
  <si>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</si>
  <si>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</si>
  <si>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</si>
  <si>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</si>
  <si>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</si>
  <si>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</si>
  <si>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</si>
  <si>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</si>
  <si>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</si>
  <si>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</si>
  <si>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</si>
  <si>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</si>
  <si>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</si>
  <si>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</si>
  <si>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</si>
  <si>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</si>
  <si>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</si>
  <si>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</si>
  <si>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</si>
  <si>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</si>
  <si>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</si>
  <si>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</si>
  <si>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</si>
  <si>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</si>
  <si>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</si>
  <si>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</si>
  <si>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</si>
  <si>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</si>
  <si>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</si>
  <si>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</si>
  <si>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</si>
  <si>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</si>
  <si>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</si>
  <si>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</si>
  <si>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</si>
  <si>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</si>
  <si>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</si>
  <si>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</si>
  <si>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</si>
  <si>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</si>
  <si>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</si>
  <si>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</si>
  <si>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</si>
  <si>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</si>
  <si>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</si>
  <si>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</si>
  <si>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</si>
  <si>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</si>
  <si>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</si>
  <si>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</si>
  <si>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</si>
  <si>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</si>
  <si>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</si>
  <si>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</si>
  <si>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</si>
  <si>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</si>
  <si>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</si>
  <si>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</si>
  <si>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</si>
  <si>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</si>
  <si>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</si>
  <si>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</si>
  <si>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</si>
  <si>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</si>
  <si>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</si>
  <si>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</si>
  <si>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</si>
  <si>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</si>
  <si>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</si>
  <si>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</si>
  <si>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</si>
  <si>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</si>
  <si>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</si>
  <si>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</si>
  <si>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</si>
  <si>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</si>
  <si>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</si>
  <si>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</si>
  <si>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</si>
  <si>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</si>
  <si>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</si>
  <si>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</si>
  <si>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</si>
  <si>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</si>
  <si>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</si>
  <si>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</si>
  <si>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</si>
  <si>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</si>
  <si>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</si>
  <si>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</si>
  <si>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</si>
  <si>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</si>
  <si>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</si>
  <si>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</si>
  <si>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</si>
  <si>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</si>
  <si>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</si>
  <si>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</si>
  <si>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</si>
  <si>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</si>
  <si>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</si>
  <si>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</si>
  <si>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</si>
  <si>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</si>
  <si>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</si>
  <si>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</si>
  <si>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</si>
  <si>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</si>
  <si>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</si>
  <si>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</si>
  <si>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</si>
  <si>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</si>
  <si>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</si>
  <si>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</si>
  <si>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</si>
  <si>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</si>
  <si>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</si>
  <si>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</si>
  <si>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</si>
  <si>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</si>
  <si>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</si>
  <si>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</si>
  <si>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</si>
  <si>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</si>
  <si>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</si>
  <si>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</si>
  <si>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</si>
  <si>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</si>
  <si>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</si>
  <si>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</si>
  <si>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</si>
  <si>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</si>
  <si>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</si>
  <si>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</si>
  <si>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</si>
  <si>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</si>
  <si>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</si>
  <si>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</si>
  <si>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</si>
  <si>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</si>
  <si>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</si>
  <si>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</si>
  <si>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</si>
  <si>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</si>
  <si>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</si>
  <si>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</si>
  <si>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</si>
  <si>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</si>
  <si>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</si>
  <si>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</si>
  <si>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</si>
  <si>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</si>
  <si>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</si>
  <si>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</si>
  <si>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</si>
  <si>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</si>
  <si>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</si>
  <si>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</si>
  <si>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</si>
  <si>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</si>
  <si>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</si>
  <si>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</si>
  <si>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</si>
  <si>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</si>
  <si>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</si>
  <si>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</si>
  <si>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</si>
  <si>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</si>
  <si>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</si>
  <si>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</si>
  <si>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</si>
  <si>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</si>
  <si>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</si>
  <si>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</si>
  <si>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</si>
  <si>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</si>
  <si>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</si>
  <si>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</si>
  <si>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</si>
  <si>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</si>
  <si>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</si>
  <si>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</si>
  <si>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</si>
  <si>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</si>
  <si>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</si>
  <si>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</si>
  <si>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</si>
  <si>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</si>
  <si>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</si>
  <si>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</si>
  <si>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</si>
  <si>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</si>
  <si>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</si>
  <si>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</si>
  <si>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</si>
  <si>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</si>
  <si>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</si>
  <si>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</si>
  <si>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</si>
  <si>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</si>
  <si>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</si>
  <si>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</si>
  <si>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</si>
  <si>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</si>
  <si>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</si>
  <si>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</si>
  <si>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</si>
  <si>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</si>
  <si>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</si>
  <si>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</si>
  <si>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</si>
  <si>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</si>
  <si>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</si>
  <si>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</si>
  <si>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</si>
  <si>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</si>
  <si>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</si>
  <si>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</si>
  <si>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</si>
  <si>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</si>
  <si>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</si>
  <si>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</si>
  <si>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</si>
  <si>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</si>
  <si>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</si>
  <si>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</si>
  <si>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</si>
  <si>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</si>
  <si>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</si>
  <si>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</si>
  <si>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</si>
  <si>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</si>
  <si>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</si>
  <si>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</si>
  <si>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</si>
  <si>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</si>
  <si>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</si>
  <si>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</si>
  <si>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</si>
  <si>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</si>
  <si>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</si>
  <si>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</si>
  <si>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</si>
  <si>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</si>
  <si>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</si>
  <si>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</si>
  <si>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</si>
  <si>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</si>
  <si>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</si>
  <si>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</si>
  <si>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</si>
  <si>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</si>
  <si>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</si>
  <si>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</si>
  <si>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</si>
  <si>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</si>
  <si>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</si>
  <si>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</si>
  <si>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</si>
  <si>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</si>
  <si>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</si>
  <si>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</si>
  <si>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</si>
  <si>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</si>
  <si>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</si>
  <si>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</si>
  <si>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</si>
  <si>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</si>
  <si>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</si>
  <si>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</si>
  <si>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</si>
  <si>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</si>
  <si>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</si>
  <si>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</si>
  <si>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</si>
  <si>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</si>
  <si>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</si>
  <si>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</si>
  <si>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</si>
  <si>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</si>
  <si>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</si>
  <si>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</si>
  <si>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</si>
  <si>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</si>
  <si>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</si>
  <si>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</si>
  <si>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</si>
  <si>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</si>
  <si>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</si>
  <si>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</si>
  <si>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</si>
  <si>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</si>
  <si>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</si>
  <si>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</si>
  <si>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</si>
  <si>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</si>
  <si>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</si>
  <si>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</si>
  <si>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</si>
  <si>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</si>
  <si>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</si>
  <si>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</si>
  <si>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</si>
  <si>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</si>
  <si>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</si>
  <si>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</si>
  <si>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</si>
  <si>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</si>
  <si>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</si>
  <si>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</si>
  <si>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</si>
  <si>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</si>
  <si>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</si>
  <si>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</si>
  <si>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</si>
  <si>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</si>
  <si>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</si>
  <si>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</si>
  <si>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</si>
  <si>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</si>
  <si>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</si>
  <si>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</si>
  <si>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</si>
  <si>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</si>
  <si>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</si>
  <si>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</si>
  <si>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</si>
  <si>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</si>
  <si>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</si>
  <si>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</si>
  <si>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</si>
  <si>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</si>
  <si>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</si>
  <si>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</si>
  <si>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</si>
  <si>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</si>
  <si>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</si>
  <si>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</si>
  <si>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</si>
  <si>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</si>
  <si>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</si>
  <si>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</si>
  <si>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</si>
  <si>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</si>
  <si>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</si>
  <si>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</si>
  <si>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</si>
  <si>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</si>
  <si>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</si>
  <si>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</si>
  <si>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</si>
  <si>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</si>
  <si>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</si>
  <si>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</si>
  <si>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</si>
  <si>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</si>
  <si>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</si>
  <si>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</si>
  <si>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</si>
  <si>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</si>
  <si>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</si>
  <si>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</si>
  <si>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</si>
  <si>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</si>
  <si>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</si>
  <si>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</si>
  <si>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</si>
  <si>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</si>
  <si>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</si>
  <si>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</si>
  <si>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</si>
  <si>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</si>
  <si>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</si>
  <si>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</si>
  <si>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</si>
  <si>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</si>
  <si>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</si>
  <si>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</si>
  <si>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</si>
  <si>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</si>
  <si>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</si>
  <si>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</si>
  <si>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</si>
  <si>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</si>
  <si>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</si>
  <si>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</si>
  <si>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</si>
  <si>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</si>
  <si>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</si>
  <si>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</si>
  <si>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</si>
  <si>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</si>
  <si>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</si>
  <si>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</si>
  <si>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</si>
  <si>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</si>
  <si>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</si>
  <si>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</si>
  <si>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</si>
  <si>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</si>
  <si>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</si>
  <si>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</si>
  <si>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</si>
  <si>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</si>
  <si>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</si>
  <si>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</si>
  <si>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</si>
  <si>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</si>
  <si>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</si>
  <si>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</si>
  <si>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</si>
  <si>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</si>
  <si>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</si>
  <si>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</si>
  <si>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</si>
  <si>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</si>
  <si>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</si>
  <si>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</si>
  <si>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</si>
  <si>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</si>
  <si>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</si>
  <si>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</si>
  <si>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</si>
  <si>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</si>
  <si>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</si>
  <si>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</si>
  <si>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</si>
  <si>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</si>
  <si>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</si>
  <si>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</si>
  <si>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</si>
  <si>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</si>
  <si>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</si>
  <si>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</si>
  <si>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</si>
  <si>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</si>
  <si>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</si>
  <si>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</si>
  <si>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</si>
  <si>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</si>
  <si>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</si>
  <si>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</si>
  <si>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</si>
  <si>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</si>
  <si>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</si>
  <si>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</si>
  <si>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</si>
  <si>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</si>
  <si>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</si>
  <si>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</si>
  <si>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</si>
  <si>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</si>
  <si>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</si>
  <si>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</si>
  <si>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</si>
  <si>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</si>
  <si>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</si>
  <si>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</si>
  <si>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</si>
  <si>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</si>
  <si>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</si>
  <si>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</si>
  <si>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</si>
  <si>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</si>
  <si>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</si>
  <si>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</si>
  <si>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</si>
  <si>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</si>
  <si>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</si>
  <si>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</si>
  <si>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</si>
  <si>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</si>
  <si>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</si>
  <si>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</si>
  <si>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</si>
  <si>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</si>
  <si>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</si>
  <si>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</si>
  <si>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</si>
  <si>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</si>
  <si>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</si>
  <si>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</si>
  <si>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</si>
  <si>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</si>
  <si>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</si>
  <si>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</si>
  <si>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</si>
  <si>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</si>
  <si>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</si>
  <si>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</si>
  <si>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</si>
  <si>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</si>
  <si>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</si>
  <si>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</si>
  <si>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</si>
  <si>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</si>
  <si>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</si>
  <si>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</si>
  <si>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</si>
  <si>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</si>
  <si>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</si>
  <si>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</si>
  <si>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</si>
  <si>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</si>
  <si>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</si>
  <si>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</si>
  <si>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</si>
  <si>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</si>
  <si>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</si>
  <si>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</si>
  <si>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</si>
  <si>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</si>
  <si>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</si>
  <si>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</si>
  <si>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</si>
  <si>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</si>
  <si>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</si>
  <si>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</si>
  <si>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</si>
  <si>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</si>
  <si>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</si>
  <si>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</si>
  <si>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</si>
  <si>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</si>
  <si>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</si>
  <si>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</si>
  <si>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</si>
  <si>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</si>
  <si>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</si>
  <si>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</si>
  <si>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</si>
  <si>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</si>
  <si>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</si>
  <si>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</si>
  <si>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</si>
  <si>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</si>
  <si>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</si>
  <si>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</si>
  <si>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</si>
  <si>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</si>
  <si>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</si>
  <si>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</si>
  <si>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</si>
  <si>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</si>
  <si>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</si>
  <si>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</si>
  <si>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</si>
  <si>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</si>
  <si>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</si>
  <si>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</si>
  <si>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</si>
  <si>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</si>
  <si>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</si>
  <si>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</si>
  <si>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</si>
  <si>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</si>
  <si>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</si>
  <si>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</si>
  <si>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</si>
  <si>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</si>
  <si>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</si>
  <si>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</si>
  <si>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</si>
  <si>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</si>
  <si>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</si>
  <si>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</si>
  <si>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</si>
  <si>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</si>
  <si>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</si>
  <si>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</si>
  <si>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</si>
  <si>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</si>
  <si>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</si>
  <si>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</si>
  <si>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</si>
  <si>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</si>
  <si>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</si>
  <si>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</si>
  <si>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</si>
  <si>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</si>
  <si>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</si>
  <si>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</si>
  <si>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</si>
  <si>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</si>
  <si>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</si>
  <si>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</si>
  <si>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</si>
  <si>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</si>
  <si>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</si>
  <si>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</si>
  <si>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</si>
  <si>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</si>
  <si>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</si>
  <si>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</si>
  <si>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</si>
  <si>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</si>
  <si>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</si>
  <si>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</si>
  <si>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</si>
  <si>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</si>
  <si>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</si>
  <si>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</si>
  <si>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</si>
  <si>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</si>
  <si>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</si>
  <si>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</si>
  <si>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</si>
  <si>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</si>
  <si>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</si>
  <si>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</si>
  <si>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</si>
  <si>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</si>
  <si>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</si>
  <si>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</si>
  <si>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</si>
  <si>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</si>
  <si>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</si>
  <si>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</si>
  <si>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</si>
  <si>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</si>
  <si>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</si>
  <si>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</si>
  <si>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</si>
  <si>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</si>
  <si>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</si>
  <si>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</si>
  <si>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</si>
  <si>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</si>
  <si>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</si>
  <si>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</si>
  <si>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</si>
  <si>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</si>
  <si>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</si>
  <si>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</si>
  <si>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</si>
  <si>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</si>
  <si>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</si>
  <si>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</si>
  <si>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</si>
  <si>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</si>
  <si>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</si>
  <si>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</si>
  <si>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</si>
  <si>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</si>
  <si>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</si>
  <si>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</si>
  <si>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</si>
  <si>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</si>
  <si>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</si>
  <si>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</si>
  <si>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</si>
  <si>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</si>
  <si>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</si>
  <si>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</si>
  <si>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</si>
  <si>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</si>
  <si>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</si>
  <si>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</si>
  <si>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</si>
  <si>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</si>
  <si>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</si>
  <si>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</si>
  <si>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</si>
  <si>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</si>
  <si>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</si>
  <si>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</si>
  <si>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</si>
  <si>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</si>
  <si>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</si>
  <si>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</si>
  <si>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</si>
  <si>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</si>
  <si>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</si>
  <si>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</si>
  <si>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</si>
  <si>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</si>
  <si>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</si>
  <si>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</si>
  <si>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</si>
  <si>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</si>
  <si>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</si>
  <si>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</si>
  <si>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</si>
  <si>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</si>
  <si>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</si>
  <si>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</si>
  <si>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</si>
  <si>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</si>
  <si>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</si>
  <si>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</si>
  <si>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</si>
  <si>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</si>
  <si>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</si>
  <si>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</si>
  <si>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</si>
  <si>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</si>
  <si>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</si>
  <si>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</si>
  <si>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</si>
  <si>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</si>
  <si>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</si>
  <si>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</si>
  <si>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</si>
  <si>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</si>
  <si>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</si>
  <si>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</si>
  <si>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</si>
  <si>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</si>
  <si>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</si>
  <si>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</si>
  <si>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</si>
  <si>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</si>
  <si>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</si>
  <si>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</si>
  <si>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</si>
  <si>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</si>
  <si>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</si>
  <si>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</si>
  <si>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</si>
  <si>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</si>
  <si>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</si>
  <si>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</si>
  <si>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</si>
  <si>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</si>
  <si>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</si>
  <si>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</si>
  <si>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</si>
  <si>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</si>
  <si>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</si>
  <si>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</si>
  <si>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</si>
  <si>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</si>
  <si>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</si>
  <si>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</si>
  <si>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</si>
  <si>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</si>
  <si>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</si>
  <si>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</si>
  <si>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</si>
  <si>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</si>
  <si>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</si>
  <si>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</si>
  <si>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</si>
  <si>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</si>
  <si>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</si>
  <si>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</si>
  <si>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</si>
  <si>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</si>
  <si>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</si>
  <si>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</si>
  <si>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</si>
  <si>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</si>
  <si>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</si>
  <si>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</si>
  <si>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</si>
  <si>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</si>
  <si>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</si>
  <si>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</si>
  <si>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</si>
  <si>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</si>
  <si>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</si>
  <si>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</si>
  <si>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</si>
  <si>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</si>
  <si>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</si>
  <si>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</si>
  <si>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</si>
  <si>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</si>
  <si>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</si>
  <si>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</si>
  <si>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</si>
  <si>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</si>
  <si>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</si>
  <si>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</si>
  <si>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</si>
  <si>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</si>
  <si>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</si>
  <si>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</si>
  <si>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</si>
  <si>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</si>
  <si>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</si>
  <si>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</si>
  <si>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</si>
  <si>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</si>
  <si>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</si>
  <si>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</si>
  <si>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</si>
  <si>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</si>
  <si>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</si>
  <si>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</si>
  <si>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</si>
  <si>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</si>
  <si>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</si>
  <si>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</si>
  <si>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</si>
  <si>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</si>
  <si>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</si>
  <si>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</si>
  <si>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</si>
  <si>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</si>
  <si>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</si>
  <si>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</si>
  <si>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</si>
  <si>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</si>
  <si>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</si>
  <si>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</si>
  <si>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</si>
  <si>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</si>
  <si>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</si>
  <si>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</si>
  <si>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</si>
  <si>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</si>
  <si>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</si>
  <si>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</si>
  <si>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</si>
  <si>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</si>
  <si>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</si>
  <si>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</si>
  <si>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</si>
  <si>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</si>
  <si>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</si>
  <si>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</si>
  <si>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</si>
  <si>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</si>
  <si>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</si>
  <si>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</si>
  <si>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</si>
  <si>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</si>
  <si>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</si>
  <si>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</si>
  <si>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</si>
  <si>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</si>
  <si>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</si>
  <si>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</si>
  <si>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</si>
  <si>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</si>
  <si>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</si>
  <si>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</si>
  <si>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</si>
  <si>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</si>
  <si>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</si>
  <si>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</si>
  <si>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</si>
  <si>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</si>
  <si>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</si>
  <si>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</si>
  <si>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</si>
  <si>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</si>
  <si>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</si>
  <si>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</si>
  <si>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</si>
  <si>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</si>
  <si>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</si>
  <si>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</si>
  <si>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</si>
  <si>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</si>
  <si>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</si>
  <si>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</si>
  <si>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</si>
  <si>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</si>
  <si>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</si>
  <si>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</si>
  <si>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</si>
  <si>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</si>
  <si>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</si>
  <si>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</si>
  <si>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</si>
  <si>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</si>
  <si>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</si>
  <si>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</si>
  <si>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</si>
  <si>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</si>
  <si>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</si>
  <si>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</si>
  <si>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</si>
  <si>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</si>
  <si>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</si>
  <si>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</si>
  <si>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</si>
  <si>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</si>
  <si>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</si>
  <si>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</si>
  <si>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</si>
  <si>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</si>
  <si>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</si>
  <si>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</si>
  <si>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</si>
  <si>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</si>
  <si>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</si>
  <si>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</si>
  <si>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</si>
  <si>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</si>
  <si>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</si>
  <si>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</si>
  <si>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</si>
  <si>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</si>
  <si>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</si>
  <si>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</si>
  <si>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</si>
  <si>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</si>
  <si>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</si>
  <si>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</si>
  <si>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</si>
  <si>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</si>
  <si>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</si>
  <si>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</si>
  <si>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</si>
  <si>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</si>
  <si>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</si>
  <si>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</si>
  <si>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</si>
  <si>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</si>
  <si>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</si>
  <si>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</si>
  <si>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</si>
  <si>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</si>
  <si>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</si>
  <si>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</si>
  <si>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</si>
  <si>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</si>
  <si>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</si>
  <si>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</si>
  <si>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</si>
  <si>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</si>
  <si>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</si>
  <si>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</si>
  <si>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</si>
  <si>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</si>
  <si>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</si>
  <si>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</si>
  <si>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</si>
  <si>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</si>
  <si>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</si>
  <si>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</si>
  <si>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</si>
  <si>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</si>
  <si>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</si>
  <si>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</si>
  <si>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</si>
  <si>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</si>
  <si>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</si>
  <si>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</si>
  <si>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</si>
  <si>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</si>
  <si>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</si>
  <si>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</si>
  <si>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</si>
  <si>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</si>
  <si>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</si>
  <si>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</si>
  <si>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</si>
  <si>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</si>
  <si>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</si>
  <si>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</si>
  <si>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</si>
  <si>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</si>
  <si>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</si>
  <si>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</si>
  <si>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</si>
  <si>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</si>
  <si>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</si>
  <si>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</si>
  <si>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</si>
  <si>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</si>
  <si>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</si>
  <si>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</si>
  <si>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</si>
  <si>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</si>
  <si>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</si>
  <si>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</si>
  <si>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</si>
  <si>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</si>
  <si>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</si>
  <si>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</si>
  <si>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</si>
  <si>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</si>
  <si>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</si>
  <si>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</si>
  <si>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</si>
  <si>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</si>
  <si>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</si>
  <si>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</si>
  <si>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</si>
  <si>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</si>
  <si>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</si>
  <si>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</si>
  <si>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</si>
  <si>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</si>
  <si>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</si>
  <si>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</si>
  <si>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</si>
  <si>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</si>
  <si>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</si>
  <si>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</si>
  <si>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</si>
  <si>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</si>
  <si>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</si>
  <si>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</si>
  <si>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</si>
  <si>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</si>
  <si>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</si>
  <si>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</si>
  <si>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</si>
  <si>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</si>
  <si>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</si>
  <si>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</si>
  <si>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</si>
  <si>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</si>
  <si>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</si>
  <si>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</si>
  <si>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</si>
  <si>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</si>
  <si>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</si>
  <si>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</si>
  <si>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</si>
  <si>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</si>
  <si>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</si>
  <si>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</si>
  <si>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</si>
  <si>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</si>
  <si>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</si>
  <si>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</si>
  <si>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</si>
  <si>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</si>
  <si>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</si>
  <si>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</si>
  <si>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</si>
  <si>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</si>
  <si>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</si>
  <si>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</si>
  <si>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</si>
  <si>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</si>
  <si>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</si>
  <si>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</si>
  <si>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</si>
  <si>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</si>
  <si>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</si>
  <si>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</si>
  <si>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</si>
  <si>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</si>
  <si>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</si>
  <si>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</si>
  <si>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</si>
  <si>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</si>
  <si>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</si>
  <si>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</si>
  <si>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</si>
  <si>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</si>
  <si>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</si>
  <si>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</si>
  <si>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</si>
  <si>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</si>
  <si>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</si>
  <si>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</si>
  <si>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</si>
  <si>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</si>
  <si>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</si>
  <si>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</si>
  <si>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</si>
  <si>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</si>
  <si>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</si>
  <si>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</si>
  <si>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</si>
  <si>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</si>
  <si>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</si>
  <si>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</si>
  <si>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</si>
  <si>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</si>
  <si>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</si>
  <si>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</si>
  <si>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</si>
  <si>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</si>
  <si>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</si>
  <si>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</si>
  <si>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</si>
  <si>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</si>
  <si>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</si>
  <si>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</si>
  <si>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</si>
  <si>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</si>
  <si>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</si>
  <si>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</si>
  <si>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</si>
  <si>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</si>
  <si>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</si>
  <si>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</si>
  <si>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</si>
  <si>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</si>
  <si>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</si>
  <si>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</si>
  <si>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</si>
  <si>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</si>
  <si>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</si>
  <si>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</si>
  <si>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</si>
  <si>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</si>
  <si>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</si>
  <si>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</si>
  <si>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</si>
  <si>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</si>
  <si>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</si>
  <si>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</si>
  <si>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</si>
  <si>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</si>
  <si>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</si>
  <si>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</si>
  <si>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</si>
  <si>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</si>
  <si>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</si>
  <si>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</si>
  <si>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</si>
  <si>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</si>
  <si>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</si>
  <si>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</si>
  <si>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</si>
  <si>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</si>
  <si>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</si>
  <si>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</si>
  <si>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</si>
  <si>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</si>
  <si>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</si>
  <si>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</si>
  <si>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</si>
  <si>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</si>
  <si>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</si>
  <si>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</si>
  <si>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</si>
  <si>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</si>
  <si>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</si>
  <si>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</si>
  <si>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</si>
  <si>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</si>
  <si>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</si>
  <si>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</si>
  <si>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</si>
  <si>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</si>
  <si>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</si>
  <si>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</si>
  <si>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</si>
  <si>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</si>
  <si>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</si>
  <si>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</si>
  <si>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</si>
  <si>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</si>
  <si>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</si>
  <si>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</si>
  <si>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</si>
  <si>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</si>
  <si>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</si>
  <si>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</si>
  <si>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</si>
  <si>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</si>
  <si>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</si>
  <si>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</si>
  <si>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</si>
  <si>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</si>
  <si>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</si>
  <si>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</si>
  <si>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</si>
  <si>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</si>
  <si>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</si>
  <si>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</si>
  <si>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</si>
  <si>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</si>
  <si>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</si>
  <si>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</si>
  <si>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</si>
  <si>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</si>
  <si>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</si>
  <si>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</si>
  <si>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</si>
  <si>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</si>
  <si>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</si>
  <si>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</si>
  <si>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</si>
  <si>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</si>
  <si>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</si>
  <si>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</si>
  <si>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</si>
  <si>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</si>
  <si>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</si>
  <si>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</si>
  <si>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</si>
  <si>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</si>
  <si>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</si>
  <si>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</si>
  <si>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</si>
  <si>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</si>
  <si>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</si>
  <si>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</si>
  <si>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</si>
  <si>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</si>
  <si>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</si>
  <si>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</si>
  <si>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</si>
  <si>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</si>
  <si>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</si>
  <si>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</si>
  <si>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</si>
  <si>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</si>
  <si>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</si>
  <si>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</si>
  <si>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</si>
  <si>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</si>
  <si>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</si>
  <si>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</si>
  <si>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</si>
  <si>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</si>
  <si>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</si>
  <si>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</si>
  <si>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</si>
  <si>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</si>
  <si>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</si>
  <si>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</si>
  <si>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</si>
  <si>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</si>
  <si>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</si>
  <si>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</si>
  <si>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</si>
  <si>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</si>
  <si>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</si>
  <si>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</si>
  <si>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</si>
  <si>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</si>
  <si>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</si>
  <si>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</si>
  <si>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</si>
  <si>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</si>
  <si>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</si>
  <si>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</si>
  <si>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</si>
  <si>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</si>
  <si>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</si>
  <si>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</si>
  <si>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</si>
  <si>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</si>
  <si>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</si>
  <si>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</si>
  <si>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</si>
  <si>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</si>
  <si>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</si>
  <si>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</si>
  <si>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</si>
  <si>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</si>
  <si>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</si>
  <si>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</si>
  <si>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</si>
  <si>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</si>
  <si>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</si>
  <si>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</si>
  <si>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</si>
  <si>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</si>
  <si>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</si>
  <si>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</si>
  <si>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</si>
  <si>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</si>
  <si>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</si>
  <si>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</si>
  <si>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</si>
  <si>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</si>
  <si>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</si>
  <si>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</si>
  <si>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</si>
  <si>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</si>
  <si>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</si>
  <si>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</si>
  <si>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</si>
  <si>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</si>
  <si>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</si>
  <si>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</si>
  <si>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</si>
  <si>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</si>
  <si>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</si>
  <si>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</si>
  <si>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</si>
  <si>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</si>
  <si>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</si>
  <si>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</si>
  <si>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</si>
  <si>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</si>
  <si>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</si>
  <si>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</si>
  <si>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</si>
  <si>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</si>
  <si>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</si>
  <si>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</si>
  <si>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</si>
  <si>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</si>
  <si>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</si>
  <si>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</si>
  <si>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</si>
  <si>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</si>
  <si>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</si>
  <si>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</si>
  <si>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</si>
  <si>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</si>
  <si>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</si>
  <si>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</si>
  <si>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</si>
  <si>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</si>
  <si>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</si>
  <si>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</si>
  <si>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</si>
  <si>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</si>
  <si>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</si>
  <si>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</si>
  <si>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</si>
  <si>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</si>
  <si>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</si>
  <si>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</si>
  <si>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</si>
  <si>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</si>
  <si>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</si>
  <si>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</si>
  <si>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</si>
  <si>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</si>
  <si>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</si>
  <si>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</si>
  <si>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</si>
  <si>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</si>
  <si>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</si>
  <si>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</si>
  <si>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</si>
  <si>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</si>
  <si>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</si>
  <si>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</si>
  <si>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</si>
  <si>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</si>
  <si>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</si>
  <si>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</si>
  <si>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</si>
  <si>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</si>
  <si>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</si>
  <si>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</si>
  <si>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</si>
  <si>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</si>
  <si>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</si>
  <si>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</si>
  <si>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</si>
  <si>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</si>
  <si>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</si>
  <si>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</si>
  <si>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</si>
  <si>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</si>
  <si>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</si>
  <si>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</si>
  <si>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</si>
  <si>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</si>
  <si>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</si>
  <si>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</si>
  <si>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</si>
  <si>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</si>
  <si>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</si>
  <si>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</si>
  <si>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</si>
  <si>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</si>
  <si>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</si>
  <si>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</si>
  <si>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</si>
  <si>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</si>
  <si>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</si>
  <si>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</si>
  <si>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</si>
  <si>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</si>
  <si>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</si>
  <si>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</si>
  <si>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</si>
  <si>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</si>
  <si>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</si>
  <si>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</si>
  <si>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</si>
  <si>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</si>
  <si>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</si>
  <si>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</si>
  <si>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</si>
  <si>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</si>
  <si>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</si>
  <si>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</si>
  <si>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</si>
  <si>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</si>
  <si>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</si>
  <si>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</si>
  <si>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</si>
  <si>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</si>
  <si>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</si>
  <si>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</si>
  <si>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</si>
  <si>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</si>
  <si>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</si>
  <si>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</si>
  <si>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</si>
  <si>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</si>
  <si>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</si>
  <si>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</si>
  <si>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</si>
  <si>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</si>
  <si>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</si>
  <si>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</si>
  <si>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</si>
  <si>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</si>
  <si>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</si>
  <si>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</si>
  <si>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</si>
  <si>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</si>
  <si>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</si>
  <si>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</si>
  <si>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</si>
  <si>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</si>
  <si>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</si>
  <si>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</si>
  <si>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</si>
  <si>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</si>
  <si>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</si>
  <si>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</si>
  <si>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</si>
  <si>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</si>
  <si>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</si>
  <si>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</si>
  <si>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</si>
  <si>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</si>
  <si>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</si>
  <si>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</si>
  <si>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</si>
  <si>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</si>
  <si>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</si>
  <si>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</si>
  <si>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</si>
  <si>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</si>
  <si>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</si>
  <si>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</si>
  <si>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</si>
  <si>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</si>
  <si>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</si>
  <si>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</si>
  <si>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</si>
  <si>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</si>
  <si>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</si>
  <si>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</si>
  <si>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</si>
  <si>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</si>
  <si>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</si>
  <si>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</si>
  <si>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</si>
  <si>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</si>
  <si>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</si>
  <si>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</si>
  <si>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</si>
  <si>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</si>
  <si>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</si>
  <si>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</si>
  <si>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</si>
  <si>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</si>
  <si>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</si>
  <si>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</si>
  <si>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</si>
  <si>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</si>
  <si>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</si>
  <si>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</si>
  <si>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</si>
  <si>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</si>
  <si>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</si>
  <si>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</si>
  <si>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</si>
  <si>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</si>
  <si>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</si>
  <si>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</si>
  <si>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</si>
  <si>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</si>
  <si>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</si>
  <si>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</si>
  <si>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</si>
  <si>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</si>
  <si>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</si>
  <si>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</si>
  <si>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</si>
  <si>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</si>
  <si>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</si>
  <si>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</si>
  <si>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</si>
  <si>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</si>
  <si>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</si>
  <si>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</si>
  <si>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</si>
  <si>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</si>
  <si>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</si>
  <si>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</si>
  <si>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</si>
  <si>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</si>
  <si>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</si>
  <si>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</si>
  <si>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</si>
  <si>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</si>
  <si>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</si>
  <si>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</si>
  <si>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</si>
  <si>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</si>
  <si>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</si>
  <si>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</si>
  <si>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</si>
  <si>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</si>
  <si>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</si>
  <si>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</si>
  <si>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</si>
  <si>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</si>
  <si>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</si>
  <si>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</si>
  <si>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</si>
  <si>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</si>
  <si>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</si>
  <si>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</si>
  <si>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</si>
  <si>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</si>
  <si>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</si>
  <si>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</si>
  <si>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</si>
  <si>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</si>
  <si>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</si>
  <si>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</si>
  <si>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</si>
  <si>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</si>
  <si>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</si>
  <si>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</si>
  <si>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</si>
  <si>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</si>
  <si>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</si>
  <si>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</si>
  <si>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</si>
  <si>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</si>
  <si>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</si>
  <si>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</si>
  <si>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</si>
  <si>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</si>
  <si>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</si>
  <si>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</si>
  <si>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</si>
  <si>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</si>
  <si>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</si>
  <si>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</si>
  <si>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</si>
  <si>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</si>
  <si>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</si>
  <si>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</si>
  <si>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</si>
  <si>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</si>
  <si>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</si>
  <si>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</si>
  <si>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</si>
  <si>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</si>
  <si>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</si>
  <si>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</si>
  <si>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</si>
  <si>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</si>
  <si>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</si>
  <si>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</si>
  <si>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</si>
  <si>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</si>
  <si>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</si>
  <si>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</si>
  <si>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</si>
  <si>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</si>
  <si>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</si>
  <si>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</si>
  <si>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</si>
  <si>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</si>
  <si>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</si>
  <si>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</si>
  <si>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</si>
  <si>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</si>
  <si>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</si>
  <si>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</si>
  <si>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</si>
  <si>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</si>
  <si>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</si>
  <si>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</si>
  <si>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</si>
  <si>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</si>
  <si>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</si>
  <si>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</si>
  <si>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</si>
  <si>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</si>
  <si>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</si>
  <si>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</si>
  <si>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</si>
  <si>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</si>
  <si>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</si>
  <si>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</si>
  <si>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</si>
  <si>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</si>
  <si>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</si>
  <si>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</si>
  <si>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</si>
  <si>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</si>
  <si>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</si>
  <si>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</si>
  <si>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</si>
  <si>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</si>
  <si>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</si>
  <si>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</si>
  <si>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</si>
  <si>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</si>
  <si>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</si>
  <si>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</si>
  <si>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</si>
  <si>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</si>
  <si>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</si>
  <si>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</si>
  <si>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</si>
  <si>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</si>
  <si>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</si>
  <si>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</si>
  <si>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</si>
  <si>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</si>
  <si>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</si>
  <si>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</si>
  <si>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</si>
  <si>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</si>
  <si>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</si>
  <si>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</si>
  <si>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</si>
  <si>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</si>
  <si>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</si>
  <si>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</si>
  <si>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</si>
  <si>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</si>
  <si>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</si>
  <si>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</si>
  <si>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</si>
  <si>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</si>
  <si>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</si>
  <si>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</si>
  <si>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</si>
  <si>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</si>
  <si>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</si>
  <si>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</si>
  <si>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</si>
  <si>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</si>
  <si>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</si>
  <si>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</si>
  <si>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</si>
  <si>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</si>
  <si>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</si>
  <si>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</si>
  <si>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</si>
  <si>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</si>
  <si>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</si>
  <si>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</si>
  <si>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</si>
  <si>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</si>
  <si>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</si>
  <si>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</si>
  <si>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</si>
  <si>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</si>
  <si>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</si>
  <si>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</si>
  <si>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</si>
  <si>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</si>
  <si>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</si>
  <si>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</si>
  <si>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</si>
  <si>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</si>
  <si>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</si>
  <si>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</si>
  <si>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</si>
  <si>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</si>
  <si>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</si>
  <si>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</si>
  <si>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</si>
  <si>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</si>
  <si>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</si>
  <si>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</si>
  <si>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</si>
  <si>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</si>
  <si>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</si>
  <si>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</si>
  <si>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</si>
  <si>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</si>
  <si>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</si>
  <si>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</si>
  <si>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</si>
  <si>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</si>
  <si>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</si>
  <si>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</si>
  <si>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</si>
  <si>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</si>
  <si>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</si>
  <si>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</si>
  <si>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</si>
  <si>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</si>
  <si>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</si>
  <si>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</si>
  <si>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</si>
  <si>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</si>
  <si>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</si>
  <si>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</si>
  <si>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</si>
  <si>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</si>
  <si>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</si>
  <si>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</si>
  <si>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</si>
  <si>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</si>
  <si>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</si>
  <si>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</si>
  <si>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</si>
  <si>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</si>
  <si>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</si>
  <si>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</si>
  <si>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</si>
  <si>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</si>
  <si>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</si>
  <si>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</si>
  <si>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</si>
  <si>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</si>
  <si>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</si>
  <si>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</si>
  <si>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</si>
  <si>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</si>
  <si>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</si>
  <si>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</si>
  <si>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</si>
  <si>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</si>
  <si>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</si>
  <si>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</si>
  <si>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</si>
  <si>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</si>
  <si>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</si>
  <si>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</si>
  <si>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</si>
  <si>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</si>
  <si>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</si>
  <si>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</si>
  <si>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</si>
  <si>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</si>
  <si>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</si>
  <si>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</si>
  <si>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</si>
  <si>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</si>
  <si>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</si>
  <si>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</si>
  <si>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</si>
  <si>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</si>
  <si>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</si>
  <si>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</si>
  <si>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</si>
  <si>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</si>
  <si>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</si>
  <si>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</si>
  <si>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</si>
  <si>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</si>
  <si>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</si>
  <si>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</si>
  <si>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</si>
  <si>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</si>
  <si>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</si>
  <si>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</si>
  <si>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</si>
  <si>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</si>
  <si>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</si>
  <si>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</si>
  <si>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</si>
  <si>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</si>
  <si>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</si>
  <si>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</si>
  <si>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</si>
  <si>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</si>
  <si>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</si>
  <si>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</si>
  <si>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</si>
  <si>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</si>
  <si>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</si>
  <si>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</si>
  <si>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</si>
  <si>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</si>
  <si>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</si>
  <si>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</si>
  <si>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</si>
  <si>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</si>
  <si>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</si>
  <si>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</si>
  <si>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</si>
  <si>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</si>
  <si>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</si>
  <si>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</si>
  <si>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</si>
  <si>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</si>
  <si>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</si>
  <si>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</si>
  <si>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</si>
  <si>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</si>
  <si>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</si>
  <si>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</si>
  <si>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</si>
  <si>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</si>
  <si>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</si>
  <si>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</si>
  <si>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</si>
  <si>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</si>
  <si>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</si>
  <si>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</si>
  <si>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</si>
  <si>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</si>
  <si>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</si>
  <si>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</si>
  <si>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</si>
  <si>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</si>
  <si>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</si>
  <si>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</si>
  <si>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</si>
  <si>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</si>
  <si>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</si>
  <si>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</si>
  <si>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</si>
  <si>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</si>
  <si>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</si>
  <si>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</si>
  <si>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</si>
  <si>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</si>
  <si>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</si>
  <si>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</si>
  <si>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</si>
  <si>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</si>
  <si>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</si>
  <si>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</si>
  <si>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</si>
  <si>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</si>
  <si>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</si>
  <si>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</si>
  <si>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</si>
  <si>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</si>
  <si>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</si>
  <si>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</si>
  <si>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</si>
  <si>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</si>
  <si>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</si>
  <si>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</si>
  <si>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</si>
  <si>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</si>
  <si>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</si>
  <si>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</si>
  <si>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</si>
  <si>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</si>
  <si>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</si>
  <si>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</si>
  <si>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</si>
  <si>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</si>
  <si>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</si>
  <si>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</si>
  <si>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</si>
  <si>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</si>
  <si>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</si>
  <si>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</si>
  <si>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</si>
  <si>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</si>
  <si>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</si>
  <si>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</si>
  <si>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</si>
  <si>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</si>
  <si>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</si>
  <si>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</si>
  <si>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</si>
  <si>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</si>
  <si>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</si>
  <si>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</si>
  <si>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</si>
  <si>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</si>
  <si>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</si>
  <si>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</si>
  <si>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</si>
  <si>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</si>
  <si>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</si>
  <si>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</si>
  <si>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</si>
  <si>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</si>
  <si>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</si>
  <si>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</si>
  <si>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</si>
  <si>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</si>
  <si>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</si>
  <si>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</si>
  <si>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</si>
  <si>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</si>
  <si>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</si>
  <si>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</si>
  <si>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</si>
  <si>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</si>
  <si>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</si>
  <si>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</si>
  <si>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</si>
  <si>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</si>
  <si>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</si>
  <si>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</si>
  <si>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</si>
  <si>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</si>
  <si>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</si>
  <si>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</si>
  <si>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</si>
  <si>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</si>
  <si>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</si>
  <si>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</si>
  <si>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</si>
  <si>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</si>
  <si>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</si>
  <si>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</si>
  <si>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</si>
  <si>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</si>
  <si>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</si>
  <si>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</si>
  <si>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</si>
  <si>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</si>
  <si>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</si>
  <si>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</si>
  <si>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</si>
  <si>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</si>
  <si>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</si>
  <si>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</si>
  <si>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</si>
  <si>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</si>
  <si>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</si>
  <si>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</si>
  <si>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</si>
  <si>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</si>
  <si>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</si>
  <si>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</si>
  <si>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</si>
  <si>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</si>
  <si>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</si>
  <si>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</si>
  <si>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</si>
  <si>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</si>
  <si>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</si>
  <si>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</si>
  <si>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</si>
  <si>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</si>
  <si>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</si>
  <si>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</si>
  <si>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</si>
  <si>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</si>
  <si>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</si>
  <si>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</si>
  <si>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</si>
  <si>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</si>
  <si>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</si>
  <si>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</si>
  <si>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</si>
  <si>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</si>
  <si>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</si>
  <si>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</si>
  <si>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</si>
  <si>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</si>
  <si>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</si>
  <si>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</si>
  <si>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</si>
  <si>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</si>
  <si>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</si>
  <si>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</si>
  <si>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</si>
  <si>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</si>
  <si>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</si>
  <si>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</si>
  <si>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</si>
  <si>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</si>
  <si>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</si>
  <si>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</si>
  <si>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</si>
  <si>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</si>
  <si>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</si>
  <si>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</si>
  <si>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</si>
  <si>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</si>
  <si>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</si>
  <si>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</si>
  <si>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</si>
  <si>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</si>
  <si>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</si>
  <si>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</si>
  <si>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</si>
  <si>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</si>
  <si>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</si>
  <si>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</si>
  <si>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</si>
  <si>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</si>
  <si>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</si>
  <si>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</si>
  <si>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</si>
  <si>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</si>
  <si>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</si>
  <si>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</si>
  <si>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</si>
  <si>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</si>
  <si>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</si>
  <si>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</si>
  <si>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</si>
  <si>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</si>
  <si>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</si>
  <si>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</si>
  <si>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</si>
  <si>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</si>
  <si>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</si>
  <si>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</si>
  <si>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</si>
  <si>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</si>
  <si>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</si>
  <si>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</si>
  <si>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</si>
  <si>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</si>
  <si>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</si>
  <si>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</si>
  <si>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</si>
  <si>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</si>
  <si>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</si>
  <si>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</si>
  <si>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</si>
  <si>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</si>
  <si>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</si>
  <si>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</si>
  <si>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</si>
  <si>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</si>
  <si>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</si>
  <si>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</si>
  <si>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</si>
  <si>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</si>
  <si>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</si>
  <si>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</si>
  <si>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</si>
  <si>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</si>
  <si>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</si>
  <si>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</si>
  <si>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</si>
  <si>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</si>
  <si>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</si>
  <si>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</si>
  <si>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</si>
  <si>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</si>
  <si>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</si>
  <si>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</si>
  <si>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</si>
  <si>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</si>
  <si>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</si>
  <si>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</si>
  <si>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</si>
  <si>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</si>
  <si>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</si>
  <si>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</si>
  <si>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</si>
  <si>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</si>
  <si>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</si>
  <si>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</si>
  <si>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</si>
  <si>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</si>
  <si>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</si>
  <si>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</si>
  <si>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</si>
  <si>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</si>
  <si>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</si>
  <si>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</si>
  <si>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</si>
  <si>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</si>
  <si>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</si>
  <si>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</si>
  <si>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</si>
  <si>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</si>
  <si>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</si>
  <si>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</si>
  <si>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</si>
  <si>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</si>
  <si>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</si>
  <si>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</si>
  <si>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</si>
  <si>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</si>
  <si>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</si>
  <si>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</si>
  <si>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</si>
  <si>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</si>
  <si>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</si>
  <si>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</si>
  <si>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</si>
  <si>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</si>
  <si>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</si>
  <si>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</si>
  <si>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</si>
  <si>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</si>
  <si>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</si>
  <si>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</si>
  <si>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</si>
  <si>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</si>
  <si>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</si>
  <si>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</si>
  <si>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</si>
  <si>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</si>
  <si>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</si>
  <si>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</si>
  <si>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</si>
  <si>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</si>
  <si>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</si>
  <si>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</si>
  <si>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</si>
  <si>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</si>
  <si>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</si>
  <si>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</si>
  <si>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</si>
  <si>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</si>
  <si>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</si>
  <si>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</si>
  <si>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</si>
  <si>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</si>
  <si>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</si>
  <si>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</si>
  <si>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</si>
  <si>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</si>
  <si>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</si>
  <si>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</si>
  <si>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</si>
  <si>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</si>
  <si>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</si>
  <si>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</si>
  <si>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</si>
  <si>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</si>
  <si>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</si>
  <si>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</si>
  <si>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</si>
  <si>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</si>
  <si>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</si>
  <si>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</si>
  <si>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</si>
  <si>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</si>
  <si>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</si>
  <si>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</si>
  <si>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</si>
  <si>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</si>
  <si>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</si>
  <si>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</si>
  <si>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</si>
  <si>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</si>
  <si>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</si>
  <si>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</si>
  <si>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</si>
  <si>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</si>
  <si>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</si>
  <si>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</si>
  <si>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</si>
  <si>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</si>
  <si>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</si>
  <si>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</si>
  <si>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</si>
  <si>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</si>
  <si>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</si>
  <si>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</si>
  <si>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</si>
  <si>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</si>
  <si>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</si>
  <si>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</si>
  <si>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</si>
  <si>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</si>
  <si>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</si>
  <si>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</si>
  <si>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</si>
  <si>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</si>
  <si>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</si>
  <si>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</si>
  <si>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</si>
  <si>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</si>
  <si>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</si>
  <si>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</si>
  <si>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</si>
  <si>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</si>
  <si>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</si>
  <si>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</si>
  <si>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</si>
  <si>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</si>
  <si>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</si>
  <si>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</si>
  <si>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</si>
  <si>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</si>
  <si>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</si>
  <si>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</si>
  <si>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</si>
  <si>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</si>
  <si>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</si>
  <si>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</si>
  <si>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</si>
  <si>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</si>
  <si>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</si>
  <si>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</si>
  <si>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</si>
  <si>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</si>
  <si>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</si>
  <si>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</si>
  <si>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</si>
  <si>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</si>
  <si>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</si>
  <si>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</si>
  <si>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</si>
  <si>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</si>
  <si>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</si>
  <si>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</si>
  <si>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</si>
  <si>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</si>
  <si>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</si>
  <si>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</si>
  <si>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</si>
  <si>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</si>
  <si>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</si>
  <si>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</si>
  <si>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</si>
  <si>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</si>
  <si>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</si>
  <si>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</si>
  <si>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</si>
  <si>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</si>
  <si>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</si>
  <si>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</si>
  <si>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</si>
  <si>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</si>
  <si>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</si>
  <si>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</si>
  <si>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</si>
  <si>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</si>
  <si>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</si>
  <si>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</si>
  <si>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</si>
  <si>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</si>
  <si>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</si>
  <si>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</si>
  <si>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</si>
  <si>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</si>
  <si>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</si>
  <si>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</si>
  <si>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</si>
  <si>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</si>
  <si>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</si>
  <si>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</si>
  <si>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</si>
  <si>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</si>
  <si>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</si>
  <si>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</si>
  <si>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</si>
  <si>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</si>
  <si>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</si>
  <si>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</si>
  <si>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</si>
  <si>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</si>
  <si>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</si>
  <si>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</si>
  <si>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</si>
  <si>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</si>
  <si>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</si>
  <si>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</si>
  <si>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</si>
  <si>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</si>
  <si>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</si>
  <si>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</si>
  <si>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</si>
  <si>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</si>
  <si>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</si>
  <si>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</si>
  <si>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</si>
  <si>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</si>
  <si>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</si>
  <si>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</si>
  <si>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</si>
  <si>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</si>
  <si>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</si>
  <si>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</si>
  <si>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</si>
  <si>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</si>
  <si>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</si>
  <si>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</si>
  <si>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</si>
  <si>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</si>
  <si>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</si>
  <si>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</si>
  <si>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</si>
  <si>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</si>
  <si>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</si>
  <si>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</si>
  <si>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</si>
  <si>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</si>
  <si>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</si>
  <si>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</si>
  <si>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</si>
  <si>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</si>
  <si>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</si>
  <si>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</si>
  <si>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</si>
  <si>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</si>
  <si>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</si>
  <si>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</si>
  <si>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</si>
  <si>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</si>
  <si>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</si>
  <si>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</si>
  <si>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</si>
  <si>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</si>
  <si>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</si>
  <si>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</si>
  <si>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</si>
  <si>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</si>
  <si>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</si>
  <si>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</si>
  <si>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</si>
  <si>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</si>
  <si>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</si>
  <si>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</si>
  <si>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</si>
  <si>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</si>
  <si>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</si>
  <si>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</si>
  <si>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</si>
  <si>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</si>
  <si>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</si>
  <si>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</si>
  <si>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</si>
  <si>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</si>
  <si>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</si>
  <si>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</si>
  <si>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</si>
  <si>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</si>
  <si>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</si>
  <si>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</si>
  <si>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</si>
  <si>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</si>
  <si>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</si>
  <si>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</si>
  <si>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</si>
  <si>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</si>
  <si>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</si>
  <si>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</si>
  <si>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</si>
  <si>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</si>
  <si>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</si>
  <si>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</si>
  <si>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</si>
  <si>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</si>
  <si>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</si>
  <si>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</si>
  <si>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</si>
  <si>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</si>
  <si>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</si>
  <si>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</si>
  <si>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</si>
  <si>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</si>
  <si>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</si>
  <si>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</si>
  <si>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</si>
  <si>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</si>
  <si>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</si>
  <si>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</si>
  <si>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</si>
  <si>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</si>
  <si>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</si>
  <si>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</si>
  <si>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</si>
  <si>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</si>
  <si>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</si>
  <si>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</si>
  <si>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</si>
  <si>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</si>
  <si>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</si>
  <si>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</si>
  <si>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</si>
  <si>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</si>
  <si>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</si>
  <si>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</si>
  <si>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</si>
  <si>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</si>
  <si>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</si>
  <si>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</si>
  <si>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</si>
  <si>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</si>
  <si>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</si>
  <si>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</si>
  <si>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</si>
  <si>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</si>
  <si>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</si>
  <si>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</si>
  <si>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</si>
  <si>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</si>
  <si>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</si>
  <si>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</si>
  <si>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</si>
  <si>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</si>
  <si>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</si>
  <si>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</si>
  <si>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</si>
  <si>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</si>
  <si>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</si>
  <si>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</si>
  <si>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</si>
  <si>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</si>
  <si>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</si>
  <si>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</si>
  <si>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</si>
  <si>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</si>
  <si>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</si>
  <si>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</si>
  <si>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</si>
  <si>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</si>
  <si>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</si>
  <si>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</si>
  <si>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</si>
  <si>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</si>
  <si>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</si>
  <si>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</si>
  <si>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</si>
  <si>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</si>
  <si>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</si>
  <si>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</si>
  <si>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</si>
  <si>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</si>
  <si>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</si>
  <si>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</si>
  <si>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</si>
  <si>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</si>
  <si>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</si>
  <si>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</si>
  <si>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</si>
  <si>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</si>
  <si>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</si>
  <si>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</si>
  <si>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</si>
  <si>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</si>
  <si>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</si>
  <si>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</si>
  <si>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</si>
  <si>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</si>
  <si>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</si>
  <si>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</si>
  <si>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</si>
  <si>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</si>
  <si>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</si>
  <si>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</si>
  <si>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</si>
  <si>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</si>
  <si>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</si>
  <si>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</si>
  <si>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</si>
  <si>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</si>
  <si>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</si>
  <si>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</si>
  <si>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</si>
  <si>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</si>
  <si>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</si>
  <si>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</si>
  <si>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</si>
  <si>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</si>
  <si>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</si>
  <si>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</si>
  <si>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</si>
  <si>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</si>
  <si>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</si>
  <si>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</si>
  <si>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</si>
  <si>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</si>
  <si>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</si>
  <si>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</si>
  <si>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</si>
  <si>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</si>
  <si>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</si>
  <si>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</si>
  <si>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</si>
  <si>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</si>
  <si>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</si>
  <si>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</si>
  <si>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</si>
  <si>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</si>
  <si>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</si>
  <si>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</si>
  <si>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</si>
  <si>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</si>
  <si>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</si>
  <si>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</si>
  <si>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</si>
  <si>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</si>
  <si>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</si>
  <si>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</si>
  <si>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</si>
  <si>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</si>
  <si>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</si>
  <si>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</si>
  <si>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</si>
  <si>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</si>
  <si>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</si>
  <si>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</si>
  <si>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</si>
  <si>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</si>
  <si>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</si>
  <si>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</si>
  <si>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</si>
  <si>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</si>
  <si>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</si>
  <si>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</si>
  <si>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</si>
  <si>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</si>
  <si>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</si>
  <si>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</si>
  <si>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</si>
  <si>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</si>
  <si>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</si>
  <si>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</si>
  <si>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</si>
  <si>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</si>
  <si>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</si>
  <si>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</si>
  <si>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</si>
  <si>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</si>
  <si>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</si>
  <si>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</si>
  <si>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</si>
  <si>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</si>
  <si>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</si>
  <si>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</si>
  <si>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</si>
  <si>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</si>
  <si>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</si>
  <si>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</si>
  <si>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</si>
  <si>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</si>
  <si>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</si>
  <si>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</si>
  <si>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</si>
  <si>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</si>
  <si>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</si>
  <si>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</si>
  <si>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</si>
  <si>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</si>
  <si>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</si>
  <si>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</si>
  <si>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</si>
  <si>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</si>
  <si>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</si>
  <si>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</si>
  <si>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</si>
  <si>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</si>
  <si>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</si>
  <si>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</si>
  <si>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</si>
  <si>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</si>
  <si>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</si>
  <si>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</si>
  <si>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</si>
  <si>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</si>
  <si>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</si>
  <si>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</si>
  <si>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</si>
  <si>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</si>
  <si>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</si>
  <si>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</si>
  <si>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</si>
  <si>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</si>
  <si>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</si>
  <si>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</si>
  <si>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</si>
  <si>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</si>
  <si>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</si>
  <si>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</si>
  <si>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</si>
  <si>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</si>
  <si>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</si>
  <si>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</si>
  <si>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</si>
  <si>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</si>
  <si>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</si>
  <si>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</si>
  <si>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</si>
  <si>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</si>
  <si>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</si>
  <si>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</si>
  <si>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</si>
  <si>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</si>
  <si>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</si>
  <si>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</si>
  <si>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</si>
  <si>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</si>
  <si>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</si>
  <si>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</si>
  <si>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</si>
  <si>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</si>
  <si>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</si>
  <si>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</si>
  <si>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</si>
  <si>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</si>
  <si>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</si>
  <si>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</si>
  <si>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</si>
  <si>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</si>
  <si>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</si>
  <si>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</si>
  <si>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</si>
  <si>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</si>
  <si>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</si>
  <si>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</si>
  <si>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</si>
  <si>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</si>
  <si>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</si>
  <si>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</si>
  <si>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</si>
  <si>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</si>
  <si>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</si>
  <si>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</si>
  <si>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</si>
  <si>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</si>
  <si>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</si>
  <si>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</si>
  <si>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</si>
  <si>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</si>
  <si>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</si>
  <si>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</si>
  <si>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</si>
  <si>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</si>
  <si>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</si>
  <si>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</si>
  <si>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</si>
  <si>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</si>
  <si>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</si>
  <si>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</si>
  <si>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</si>
  <si>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</si>
  <si>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</si>
  <si>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</si>
  <si>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</si>
  <si>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</si>
  <si>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</si>
  <si>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</si>
  <si>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</si>
  <si>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</si>
  <si>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</si>
  <si>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</si>
  <si>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</si>
  <si>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</si>
  <si>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</si>
  <si>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</si>
  <si>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</si>
  <si>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</si>
  <si>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</si>
  <si>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</si>
  <si>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</si>
  <si>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</si>
  <si>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</si>
  <si>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</si>
  <si>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</si>
  <si>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</si>
  <si>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</si>
  <si>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</si>
  <si>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</si>
  <si>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</si>
  <si>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</si>
  <si>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</si>
  <si>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</si>
  <si>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</si>
  <si>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</si>
  <si>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</si>
  <si>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</si>
  <si>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</si>
  <si>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</si>
  <si>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</si>
  <si>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</si>
  <si>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</si>
  <si>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</si>
  <si>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</si>
  <si>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</si>
  <si>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</si>
  <si>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</si>
  <si>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</si>
  <si>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</si>
  <si>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</si>
  <si>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</si>
  <si>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</si>
  <si>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</si>
  <si>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</si>
  <si>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</si>
  <si>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</si>
  <si>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</si>
  <si>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</si>
  <si>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</si>
  <si>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</si>
  <si>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</si>
  <si>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</si>
  <si>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</si>
  <si>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</si>
  <si>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</si>
  <si>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</si>
  <si>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</si>
  <si>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</si>
  <si>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</si>
  <si>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</si>
  <si>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</si>
  <si>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</si>
  <si>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</si>
  <si>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</si>
  <si>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</si>
  <si>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</si>
  <si>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</si>
  <si>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</si>
  <si>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</si>
  <si>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</si>
  <si>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</si>
  <si>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</si>
  <si>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</si>
  <si>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</si>
  <si>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</si>
  <si>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</si>
  <si>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</si>
  <si>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</si>
  <si>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</si>
  <si>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</si>
  <si>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</si>
  <si>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</si>
  <si>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</si>
  <si>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</si>
  <si>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</si>
  <si>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</si>
  <si>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</si>
  <si>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</si>
  <si>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</si>
  <si>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</si>
  <si>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</si>
  <si>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</si>
  <si>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</si>
  <si>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</si>
  <si>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</si>
  <si>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</si>
  <si>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</si>
  <si>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</si>
  <si>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</si>
  <si>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</si>
  <si>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</si>
  <si>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</si>
  <si>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</si>
  <si>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</si>
  <si>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</si>
  <si>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</si>
  <si>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</si>
  <si>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</si>
  <si>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</si>
  <si>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</si>
  <si>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</si>
  <si>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</si>
  <si>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</si>
  <si>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</si>
  <si>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</si>
  <si>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</si>
  <si>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</si>
  <si>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</si>
  <si>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</si>
  <si>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</si>
  <si>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</si>
  <si>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</si>
  <si>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</si>
  <si>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</si>
  <si>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</si>
  <si>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</si>
  <si>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</si>
  <si>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</si>
  <si>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</si>
  <si>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</si>
  <si>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</si>
  <si>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</si>
  <si>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</si>
  <si>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</si>
  <si>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</si>
  <si>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</si>
  <si>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</si>
  <si>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</si>
  <si>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</si>
  <si>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</si>
  <si>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</si>
  <si>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</si>
  <si>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</si>
  <si>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</si>
  <si>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</si>
  <si>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</si>
  <si>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</si>
  <si>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</si>
  <si>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</si>
  <si>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</si>
  <si>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</si>
  <si>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</si>
  <si>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</si>
  <si>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</si>
  <si>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</si>
  <si>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</si>
  <si>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</si>
  <si>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</si>
  <si>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</si>
  <si>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</si>
  <si>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</si>
  <si>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</si>
  <si>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</si>
  <si>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</si>
  <si>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</si>
  <si>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</si>
  <si>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</si>
  <si>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</si>
  <si>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</si>
  <si>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</si>
  <si>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</si>
  <si>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</si>
  <si>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</si>
  <si>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</si>
  <si>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</si>
  <si>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</si>
  <si>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</si>
  <si>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</si>
  <si>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</si>
  <si>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</si>
  <si>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</si>
  <si>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</si>
  <si>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</si>
  <si>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</si>
  <si>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</si>
  <si>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</si>
  <si>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</si>
  <si>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</si>
  <si>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</si>
  <si>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</si>
  <si>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</si>
  <si>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</si>
  <si>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</si>
  <si>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</si>
  <si>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</si>
  <si>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</si>
  <si>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</si>
  <si>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</si>
  <si>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</si>
  <si>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</si>
  <si>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</si>
  <si>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</si>
  <si>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</si>
  <si>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</si>
  <si>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</si>
  <si>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</si>
  <si>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</si>
  <si>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</si>
  <si>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</si>
  <si>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</si>
  <si>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</si>
  <si>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</si>
  <si>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</si>
  <si>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</si>
  <si>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</si>
  <si>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</si>
  <si>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</si>
  <si>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</si>
  <si>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</si>
  <si>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</si>
  <si>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</si>
  <si>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</si>
  <si>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</si>
  <si>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</si>
  <si>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</si>
  <si>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</si>
  <si>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</si>
  <si>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</si>
  <si>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</si>
  <si>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</si>
  <si>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</si>
  <si>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</si>
  <si>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</si>
  <si>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</si>
  <si>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</si>
  <si>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</si>
  <si>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</si>
  <si>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</si>
  <si>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</si>
  <si>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</si>
  <si>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</si>
  <si>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</si>
  <si>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</si>
  <si>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</si>
  <si>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</si>
  <si>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</si>
  <si>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</si>
  <si>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</si>
  <si>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</si>
  <si>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</si>
  <si>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</si>
  <si>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</si>
  <si>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</si>
  <si>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</si>
  <si>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</si>
  <si>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</si>
  <si>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</si>
  <si>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</si>
  <si>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</si>
  <si>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</si>
  <si>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</si>
  <si>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</si>
  <si>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</si>
  <si>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</si>
  <si>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</si>
  <si>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</si>
  <si>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</si>
  <si>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</si>
  <si>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</si>
  <si>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</si>
  <si>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</si>
  <si>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</si>
  <si>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</si>
  <si>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</si>
  <si>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</si>
  <si>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</si>
  <si>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</si>
  <si>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</si>
  <si>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</si>
  <si>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</si>
  <si>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</si>
  <si>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</si>
  <si>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</si>
  <si>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</si>
  <si>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</si>
  <si>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</si>
  <si>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</si>
  <si>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</si>
  <si>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</si>
  <si>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</si>
  <si>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</si>
  <si>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</si>
  <si>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</si>
  <si>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</si>
  <si>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</si>
  <si>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</si>
  <si>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</si>
  <si>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</si>
  <si>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</si>
  <si>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</si>
  <si>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</si>
  <si>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</si>
  <si>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</si>
  <si>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</si>
  <si>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</si>
  <si>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</si>
  <si>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</si>
  <si>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</si>
  <si>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</si>
  <si>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</si>
  <si>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</si>
  <si>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</si>
  <si>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</si>
  <si>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</si>
  <si>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</si>
  <si>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</si>
  <si>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</si>
  <si>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</si>
  <si>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</si>
  <si>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</si>
  <si>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</si>
  <si>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</si>
  <si>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</si>
  <si>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</si>
  <si>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</si>
  <si>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</si>
  <si>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</si>
  <si>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</si>
  <si>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</si>
  <si>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</si>
  <si>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</si>
  <si>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</si>
  <si>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</si>
  <si>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</si>
  <si>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</si>
  <si>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</si>
  <si>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</si>
  <si>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</si>
  <si>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</si>
  <si>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</si>
  <si>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</si>
  <si>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</si>
  <si>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</si>
  <si>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</si>
  <si>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</si>
  <si>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</si>
  <si>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</si>
  <si>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</si>
  <si>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</si>
  <si>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</si>
  <si>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</si>
  <si>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</si>
  <si>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</si>
  <si>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</si>
  <si>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</si>
  <si>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</si>
  <si>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</si>
  <si>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</si>
  <si>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</si>
  <si>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</si>
  <si>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</si>
  <si>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</si>
  <si>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</si>
  <si>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</si>
  <si>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</si>
  <si>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</si>
  <si>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</si>
  <si>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</si>
  <si>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</si>
  <si>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</si>
  <si>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</si>
  <si>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</si>
  <si>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</si>
  <si>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</si>
  <si>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</si>
  <si>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</si>
  <si>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</si>
  <si>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</si>
  <si>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</si>
  <si>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</si>
  <si>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</si>
  <si>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</si>
  <si>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</si>
  <si>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</si>
  <si>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</si>
  <si>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</si>
  <si>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</si>
  <si>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</si>
  <si>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</si>
  <si>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</si>
  <si>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</si>
  <si>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</si>
  <si>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</si>
  <si>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</si>
  <si>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</si>
  <si>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</si>
  <si>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</si>
  <si>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</si>
  <si>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</si>
  <si>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</si>
  <si>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</si>
  <si>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</si>
  <si>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</si>
  <si>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</si>
  <si>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</si>
  <si>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</si>
  <si>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</si>
  <si>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</si>
  <si>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</si>
  <si>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</si>
  <si>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</si>
  <si>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</si>
  <si>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</si>
  <si>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</si>
  <si>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</si>
  <si>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</si>
  <si>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</si>
  <si>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</si>
  <si>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</si>
  <si>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</si>
  <si>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</si>
  <si>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</si>
  <si>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</si>
  <si>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</si>
  <si>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</si>
  <si>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</si>
  <si>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</si>
  <si>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</si>
  <si>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</si>
  <si>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</si>
  <si>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</si>
  <si>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</si>
  <si>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</si>
  <si>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</si>
  <si>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</si>
  <si>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</si>
  <si>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</si>
  <si>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</si>
  <si>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</si>
  <si>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</si>
  <si>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</si>
  <si>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</si>
  <si>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</si>
  <si>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</si>
  <si>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</si>
  <si>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</si>
  <si>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</si>
  <si>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</si>
  <si>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</si>
  <si>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</si>
  <si>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</si>
  <si>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</si>
  <si>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</si>
  <si>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</si>
  <si>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</si>
  <si>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</si>
  <si>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</si>
  <si>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</si>
  <si>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</si>
  <si>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</si>
  <si>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</si>
  <si>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</si>
  <si>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</si>
  <si>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</si>
  <si>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</si>
  <si>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</si>
  <si>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</si>
  <si>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</si>
  <si>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</si>
  <si>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</si>
  <si>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</si>
  <si>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</si>
  <si>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</si>
  <si>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</si>
  <si>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</si>
  <si>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</si>
  <si>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</si>
  <si>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</si>
  <si>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</si>
  <si>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</si>
  <si>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</si>
  <si>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</si>
  <si>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</si>
  <si>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</si>
  <si>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</si>
  <si>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</si>
  <si>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</si>
  <si>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</si>
  <si>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</si>
  <si>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</si>
  <si>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</si>
  <si>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</si>
  <si>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</si>
  <si>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</si>
  <si>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</si>
  <si>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</si>
  <si>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</si>
  <si>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</si>
  <si>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</si>
  <si>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</si>
  <si>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</si>
  <si>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</si>
  <si>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</si>
  <si>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</si>
  <si>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</si>
  <si>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</si>
  <si>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</si>
  <si>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</si>
  <si>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</si>
  <si>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</si>
  <si>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</si>
  <si>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</si>
  <si>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</si>
  <si>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</si>
  <si>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</si>
  <si>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</si>
  <si>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</si>
  <si>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</si>
  <si>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</si>
  <si>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</si>
  <si>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</si>
  <si>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</si>
  <si>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</si>
  <si>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</si>
  <si>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</si>
  <si>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</si>
  <si>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</si>
  <si>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</si>
  <si>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</si>
  <si>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</si>
  <si>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</si>
  <si>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</si>
  <si>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</si>
  <si>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</si>
  <si>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</si>
  <si>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</si>
  <si>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</si>
  <si>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</si>
  <si>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</si>
  <si>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</si>
  <si>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</si>
  <si>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</si>
  <si>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</si>
  <si>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</si>
  <si>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</si>
  <si>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</si>
  <si>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</si>
  <si>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</si>
  <si>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</si>
  <si>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</si>
  <si>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</si>
  <si>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</si>
  <si>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</si>
  <si>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</si>
  <si>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</si>
  <si>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</si>
  <si>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</si>
  <si>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</si>
  <si>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</si>
  <si>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</si>
  <si>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</si>
  <si>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</si>
  <si>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</si>
  <si>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</si>
  <si>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</si>
  <si>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</si>
  <si>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</si>
  <si>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</si>
  <si>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</si>
  <si>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</si>
  <si>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</si>
  <si>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</si>
  <si>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</si>
  <si>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</si>
  <si>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</si>
  <si>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</si>
  <si>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</si>
  <si>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</si>
  <si>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</si>
  <si>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</si>
  <si>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</si>
  <si>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</si>
  <si>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</si>
  <si>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</si>
  <si>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</si>
  <si>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</si>
  <si>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</si>
  <si>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</si>
  <si>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</si>
  <si>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</si>
  <si>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</si>
  <si>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</si>
  <si>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</si>
  <si>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</si>
  <si>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</si>
  <si>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</si>
  <si>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</si>
  <si>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</si>
  <si>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</si>
  <si>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</si>
  <si>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</si>
  <si>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</si>
  <si>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</si>
  <si>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</si>
  <si>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</si>
  <si>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</si>
  <si>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</si>
  <si>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</si>
  <si>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</si>
  <si>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</si>
  <si>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</si>
  <si>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</si>
  <si>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</si>
  <si>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</si>
  <si>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</si>
  <si>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</si>
  <si>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</si>
  <si>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</si>
  <si>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</si>
  <si>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</si>
  <si>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</si>
  <si>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</si>
  <si>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</si>
  <si>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</si>
  <si>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</si>
  <si>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</si>
  <si>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</si>
  <si>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</si>
  <si>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</si>
  <si>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</si>
  <si>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</si>
  <si>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</si>
  <si>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</si>
  <si>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</si>
  <si>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</si>
  <si>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</si>
  <si>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</si>
  <si>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</si>
  <si>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</si>
  <si>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</si>
  <si>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</si>
  <si>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</si>
  <si>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</si>
  <si>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</si>
  <si>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</si>
  <si>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</si>
  <si>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</si>
  <si>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</si>
  <si>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</si>
  <si>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</si>
  <si>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</si>
  <si>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</si>
  <si>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</si>
  <si>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</si>
  <si>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</si>
  <si>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</si>
  <si>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</si>
  <si>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</si>
  <si>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</si>
  <si>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</si>
  <si>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</si>
  <si>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</si>
  <si>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</si>
  <si>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</si>
  <si>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</si>
  <si>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</si>
  <si>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</si>
  <si>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</si>
  <si>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</si>
  <si>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</si>
  <si>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</si>
  <si>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</si>
  <si>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</si>
  <si>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</si>
  <si>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</si>
  <si>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</si>
  <si>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</si>
  <si>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</si>
  <si>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</si>
  <si>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</si>
  <si>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</si>
  <si>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</si>
  <si>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</si>
  <si>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</si>
  <si>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</si>
  <si>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</si>
  <si>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</si>
  <si>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</si>
  <si>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</si>
  <si>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</si>
  <si>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</si>
  <si>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</si>
  <si>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</si>
  <si>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</si>
  <si>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</si>
  <si>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</si>
  <si>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</si>
  <si>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</si>
  <si>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</si>
  <si>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</si>
  <si>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</si>
  <si>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</si>
  <si>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</si>
  <si>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</si>
  <si>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</si>
  <si>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</si>
  <si>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</si>
  <si>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</si>
  <si>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</si>
  <si>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</si>
  <si>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</si>
  <si>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</si>
  <si>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</si>
  <si>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</si>
  <si>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</si>
  <si>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</si>
  <si>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</si>
  <si>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</si>
  <si>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</si>
  <si>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</si>
  <si>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</si>
  <si>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</si>
  <si>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</si>
  <si>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</si>
  <si>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</si>
  <si>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</si>
  <si>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</si>
  <si>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</si>
  <si>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</si>
  <si>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</si>
  <si>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</si>
  <si>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</si>
  <si>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</si>
  <si>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</si>
  <si>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</si>
  <si>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</si>
  <si>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</si>
  <si>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</si>
  <si>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</si>
  <si>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</si>
  <si>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</si>
  <si>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</si>
  <si>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</si>
  <si>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</si>
  <si>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</si>
  <si>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</si>
  <si>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</si>
  <si>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</si>
  <si>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</si>
  <si>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</si>
  <si>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</si>
  <si>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</si>
  <si>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</si>
  <si>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</si>
  <si>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</si>
  <si>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</si>
  <si>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</si>
  <si>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</si>
  <si>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</si>
  <si>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</si>
  <si>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</si>
  <si>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</si>
  <si>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</si>
  <si>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</si>
  <si>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</si>
  <si>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</si>
  <si>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</si>
  <si>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</si>
  <si>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</si>
  <si>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</si>
  <si>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</si>
  <si>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</si>
  <si>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</si>
  <si>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</si>
  <si>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</si>
  <si>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</si>
  <si>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</si>
  <si>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</si>
  <si>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</si>
  <si>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</si>
  <si>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</si>
  <si>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</si>
  <si>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</si>
  <si>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</si>
  <si>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</si>
  <si>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</si>
  <si>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</si>
  <si>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</si>
  <si>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</si>
  <si>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</si>
  <si>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</si>
  <si>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</si>
  <si>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</si>
  <si>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</si>
  <si>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</si>
  <si>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</si>
  <si>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</si>
  <si>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</si>
  <si>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</si>
  <si>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</si>
  <si>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</si>
  <si>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</si>
  <si>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</si>
  <si>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</si>
  <si>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</si>
  <si>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</si>
  <si>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</si>
  <si>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</si>
  <si>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</si>
  <si>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</si>
  <si>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</si>
  <si>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</si>
  <si>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</si>
  <si>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</si>
  <si>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</si>
  <si>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</si>
  <si>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</si>
  <si>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</si>
  <si>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</si>
  <si>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</si>
  <si>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</si>
  <si>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</si>
  <si>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</si>
  <si>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</si>
  <si>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</si>
  <si>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</si>
  <si>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</si>
  <si>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</si>
  <si>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</si>
  <si>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</si>
  <si>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</si>
  <si>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</si>
  <si>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</si>
  <si>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</si>
  <si>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</si>
  <si>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</si>
  <si>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</si>
  <si>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</si>
  <si>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</si>
  <si>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</si>
  <si>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</si>
  <si>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</si>
  <si>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</si>
  <si>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</si>
  <si>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</si>
  <si>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</si>
  <si>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</si>
  <si>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</si>
  <si>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</si>
  <si>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</si>
  <si>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</si>
  <si>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</si>
  <si>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</si>
  <si>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</si>
  <si>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</si>
  <si>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</si>
  <si>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</si>
  <si>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</si>
  <si>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</si>
  <si>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</si>
  <si>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</si>
  <si>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</si>
  <si>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</si>
  <si>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</si>
  <si>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</si>
  <si>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</si>
  <si>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</si>
  <si>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</si>
  <si>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</si>
  <si>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</si>
  <si>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</si>
  <si>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</si>
  <si>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</si>
  <si>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</si>
  <si>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</si>
  <si>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</si>
  <si>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</si>
  <si>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</si>
  <si>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</si>
  <si>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</si>
  <si>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</si>
  <si>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</si>
  <si>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</si>
  <si>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</si>
  <si>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</si>
  <si>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</si>
  <si>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</si>
  <si>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</si>
  <si>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</si>
  <si>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</si>
  <si>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</si>
  <si>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</si>
  <si>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</si>
  <si>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</si>
  <si>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</si>
  <si>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</si>
  <si>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</si>
  <si>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</si>
  <si>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</si>
  <si>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</si>
  <si>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</si>
  <si>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</si>
  <si>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</si>
  <si>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</si>
  <si>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</si>
  <si>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</si>
  <si>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</si>
  <si>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</si>
  <si>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</si>
  <si>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</si>
  <si>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</si>
  <si>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</si>
  <si>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</si>
  <si>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</si>
  <si>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</si>
  <si>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</si>
  <si>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</si>
  <si>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</si>
  <si>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</si>
  <si>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</si>
  <si>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</si>
  <si>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</si>
  <si>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</si>
  <si>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</si>
  <si>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</si>
  <si>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</si>
  <si>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</si>
  <si>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</si>
  <si>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</si>
  <si>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</si>
  <si>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</si>
  <si>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</si>
  <si>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</si>
  <si>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</si>
  <si>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</si>
  <si>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</si>
  <si>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</si>
  <si>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</si>
  <si>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</si>
  <si>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</si>
  <si>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</si>
  <si>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</si>
  <si>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</si>
  <si>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</si>
  <si>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</si>
  <si>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</si>
  <si>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</si>
  <si>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</si>
  <si>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</si>
  <si>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</si>
  <si>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</si>
  <si>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</si>
  <si>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</si>
  <si>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</si>
  <si>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</si>
  <si>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</si>
  <si>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</si>
  <si>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</si>
  <si>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</si>
  <si>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</si>
  <si>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</si>
  <si>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</si>
  <si>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</si>
  <si>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</si>
  <si>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</si>
  <si>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</si>
  <si>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</si>
  <si>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</si>
  <si>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</si>
  <si>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</si>
  <si>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</si>
  <si>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</si>
  <si>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</si>
  <si>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</si>
  <si>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</si>
  <si>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</si>
  <si>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</si>
  <si>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</si>
  <si>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</si>
  <si>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</si>
  <si>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</si>
  <si>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</si>
  <si>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</si>
  <si>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</si>
  <si>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</si>
  <si>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</si>
  <si>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</si>
  <si>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</si>
  <si>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</si>
  <si>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</si>
  <si>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</si>
  <si>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</si>
  <si>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</si>
  <si>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</si>
  <si>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</si>
  <si>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</si>
  <si>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</si>
  <si>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</si>
  <si>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</si>
  <si>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</si>
  <si>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</si>
  <si>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</si>
  <si>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</si>
  <si>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</si>
  <si>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</si>
  <si>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</si>
  <si>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</si>
  <si>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</si>
  <si>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</si>
  <si>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</si>
  <si>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</si>
  <si>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</si>
  <si>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</si>
  <si>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</si>
  <si>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</si>
  <si>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</si>
  <si>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</si>
  <si>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</si>
  <si>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</si>
  <si>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</si>
  <si>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</si>
  <si>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</si>
  <si>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</si>
  <si>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</si>
  <si>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</si>
  <si>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</si>
  <si>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</si>
  <si>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</si>
  <si>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</si>
  <si>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</si>
  <si>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</si>
  <si>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</si>
  <si>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</si>
  <si>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</si>
  <si>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</si>
  <si>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</si>
  <si>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</si>
  <si>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</si>
  <si>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</si>
  <si>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</si>
  <si>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</si>
  <si>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</si>
  <si>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</si>
  <si>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</si>
  <si>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</si>
  <si>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</si>
  <si>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</si>
  <si>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</si>
  <si>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</si>
  <si>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</si>
  <si>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</si>
  <si>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</si>
  <si>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</si>
  <si>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</si>
  <si>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</si>
  <si>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</si>
  <si>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</si>
  <si>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</si>
  <si>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</si>
  <si>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</si>
  <si>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</si>
  <si>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</si>
  <si>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</si>
  <si>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</si>
  <si>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</si>
  <si>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</si>
  <si>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</si>
  <si>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</si>
  <si>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</si>
  <si>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</si>
  <si>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</si>
  <si>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</si>
  <si>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</si>
  <si>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</si>
  <si>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</si>
  <si>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</si>
  <si>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</si>
  <si>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</si>
  <si>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</si>
  <si>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</si>
  <si>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</si>
  <si>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</si>
  <si>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</si>
  <si>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</si>
  <si>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</si>
  <si>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</si>
  <si>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</si>
  <si>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</si>
  <si>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</si>
  <si>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</si>
  <si>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</si>
  <si>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</si>
  <si>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</si>
  <si>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</si>
  <si>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</si>
  <si>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</si>
  <si>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</si>
  <si>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</si>
  <si>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</si>
  <si>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</si>
  <si>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</si>
  <si>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</si>
  <si>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</si>
  <si>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</si>
  <si>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</si>
  <si>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</si>
  <si>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</si>
  <si>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</si>
  <si>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</si>
  <si>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</si>
  <si>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</si>
  <si>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</si>
  <si>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</si>
  <si>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</si>
  <si>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</si>
  <si>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</si>
  <si>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</si>
  <si>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</si>
  <si>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</si>
  <si>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</si>
  <si>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</si>
  <si>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</si>
  <si>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</si>
  <si>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</si>
  <si>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</si>
  <si>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</si>
  <si>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</si>
  <si>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</si>
  <si>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</si>
  <si>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</si>
  <si>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</si>
  <si>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</si>
  <si>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</si>
  <si>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</si>
  <si>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</si>
  <si>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</si>
  <si>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</si>
  <si>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</si>
  <si>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</si>
  <si>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</si>
  <si>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</si>
  <si>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</si>
  <si>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</si>
  <si>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</si>
  <si>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</si>
  <si>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</si>
  <si>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</si>
  <si>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</si>
  <si>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</si>
  <si>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</si>
  <si>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</si>
  <si>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</si>
  <si>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</si>
  <si>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</si>
  <si>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</si>
  <si>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</si>
  <si>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</si>
  <si>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</si>
  <si>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</si>
  <si>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</si>
  <si>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</si>
  <si>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</si>
  <si>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</si>
  <si>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</si>
  <si>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</si>
  <si>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</si>
  <si>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</si>
  <si>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</si>
  <si>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</si>
  <si>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</si>
  <si>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</si>
  <si>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</si>
  <si>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</si>
  <si>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</si>
  <si>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</si>
  <si>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</si>
  <si>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</si>
  <si>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</si>
  <si>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</si>
  <si>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</si>
  <si>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</si>
  <si>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</si>
  <si>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</si>
  <si>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</si>
  <si>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</si>
  <si>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</si>
  <si>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</si>
  <si>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</si>
  <si>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</si>
  <si>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</si>
  <si>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</si>
  <si>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</si>
  <si>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</si>
  <si>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</si>
  <si>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</si>
  <si>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</si>
  <si>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</si>
  <si>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</si>
  <si>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</si>
  <si>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</si>
  <si>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</si>
  <si>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</si>
  <si>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</si>
  <si>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</si>
  <si>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</si>
  <si>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</si>
  <si>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</si>
  <si>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</si>
  <si>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</si>
  <si>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</si>
  <si>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</si>
  <si>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</si>
  <si>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</si>
  <si>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</si>
  <si>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</si>
  <si>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</si>
  <si>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</si>
  <si>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</si>
  <si>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</si>
  <si>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</si>
  <si>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</si>
  <si>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</si>
  <si>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</si>
  <si>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</si>
  <si>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</si>
  <si>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</si>
  <si>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</si>
  <si>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</si>
  <si>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</si>
  <si>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</si>
  <si>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</si>
  <si>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</si>
  <si>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</si>
  <si>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</si>
  <si>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</si>
  <si>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</si>
  <si>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</si>
  <si>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</si>
  <si>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</si>
  <si>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</si>
  <si>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</si>
  <si>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</si>
  <si>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</si>
  <si>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</si>
  <si>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</si>
  <si>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</si>
  <si>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</si>
  <si>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</si>
  <si>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</si>
  <si>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</si>
  <si>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</si>
  <si>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</si>
  <si>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</si>
  <si>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</si>
  <si>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</si>
  <si>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</si>
  <si>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</si>
  <si>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</si>
  <si>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</si>
  <si>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</si>
  <si>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</si>
  <si>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</si>
  <si>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</si>
  <si>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</si>
  <si>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</si>
  <si>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</si>
  <si>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</si>
  <si>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</si>
  <si>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</si>
  <si>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</si>
  <si>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</si>
  <si>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</si>
  <si>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</si>
  <si>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</si>
  <si>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</si>
  <si>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</si>
  <si>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</si>
  <si>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</si>
  <si>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</si>
  <si>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</si>
  <si>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</si>
  <si>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</si>
  <si>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</si>
  <si>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</si>
  <si>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</si>
  <si>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</si>
  <si>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</si>
  <si>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</si>
  <si>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</si>
  <si>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</si>
  <si>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</si>
  <si>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</si>
  <si>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</si>
  <si>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</si>
  <si>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</si>
  <si>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</si>
  <si>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</si>
  <si>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</si>
  <si>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</si>
  <si>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</si>
  <si>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</si>
  <si>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</si>
  <si>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</si>
  <si>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</si>
  <si>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</si>
  <si>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</si>
  <si>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</si>
  <si>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</si>
  <si>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</si>
  <si>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</si>
  <si>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</si>
  <si>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</si>
  <si>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</si>
  <si>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</si>
  <si>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</si>
  <si>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</si>
  <si>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</si>
  <si>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</si>
  <si>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</si>
  <si>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</si>
  <si>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</si>
  <si>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</si>
  <si>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</si>
  <si>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</si>
  <si>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</si>
  <si>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</si>
  <si>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</si>
  <si>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</si>
  <si>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</si>
  <si>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</si>
  <si>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</si>
  <si>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</si>
  <si>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</si>
  <si>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</si>
  <si>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</si>
  <si>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</si>
  <si>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</si>
  <si>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</si>
  <si>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</si>
  <si>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</si>
  <si>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</si>
  <si>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</si>
  <si>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</si>
  <si>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</si>
  <si>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</si>
  <si>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</si>
  <si>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</si>
  <si>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</si>
  <si>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</si>
  <si>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</si>
  <si>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</si>
  <si>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</si>
  <si>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</si>
  <si>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</si>
  <si>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</si>
  <si>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</si>
  <si>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</si>
  <si>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</si>
  <si>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</si>
  <si>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</si>
  <si>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</si>
  <si>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</si>
  <si>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</si>
  <si>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</si>
  <si>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</si>
  <si>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</si>
  <si>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</si>
  <si>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</si>
  <si>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</si>
  <si>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</si>
  <si>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</si>
  <si>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</si>
  <si>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</si>
  <si>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</si>
  <si>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</si>
  <si>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</si>
  <si>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</si>
  <si>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</si>
  <si>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</si>
  <si>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</si>
  <si>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</si>
  <si>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</si>
  <si>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</si>
  <si>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</si>
  <si>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</si>
  <si>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</si>
  <si>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</si>
  <si>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</si>
  <si>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</si>
  <si>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</si>
  <si>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</si>
  <si>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</si>
  <si>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</si>
  <si>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</si>
  <si>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</si>
  <si>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</si>
  <si>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</si>
  <si>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</si>
  <si>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</si>
  <si>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</si>
  <si>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</si>
  <si>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</si>
  <si>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</si>
  <si>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</si>
  <si>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</si>
  <si>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</si>
  <si>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</si>
  <si>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</si>
  <si>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</si>
  <si>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</si>
  <si>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</si>
  <si>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</si>
  <si>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</si>
  <si>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</si>
  <si>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</si>
  <si>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</si>
  <si>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</si>
  <si>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</si>
  <si>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</si>
  <si>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</si>
  <si>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</si>
  <si>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</si>
  <si>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</si>
  <si>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</si>
  <si>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</si>
  <si>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</si>
  <si>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</si>
  <si>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</si>
  <si>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</si>
  <si>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</si>
  <si>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</si>
  <si>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</si>
  <si>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</si>
  <si>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</si>
  <si>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</si>
  <si>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</si>
  <si>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</si>
  <si>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</si>
  <si>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</si>
  <si>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</si>
  <si>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</si>
  <si>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</si>
  <si>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</si>
  <si>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</si>
  <si>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</si>
  <si>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</si>
  <si>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</si>
  <si>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</si>
  <si>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</si>
  <si>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</si>
  <si>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</si>
  <si>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</si>
  <si>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</si>
  <si>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</si>
  <si>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</si>
  <si>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</si>
  <si>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</si>
  <si>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</si>
  <si>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</si>
  <si>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</si>
  <si>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</si>
  <si>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</si>
  <si>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</si>
  <si>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</si>
  <si>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</si>
  <si>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</si>
  <si>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</si>
  <si>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</si>
  <si>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</si>
  <si>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</si>
  <si>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</si>
  <si>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</si>
  <si>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</si>
  <si>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</si>
  <si>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</si>
  <si>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</si>
  <si>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</si>
  <si>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</si>
  <si>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</si>
  <si>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</si>
  <si>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</si>
  <si>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</si>
  <si>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</si>
  <si>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</si>
  <si>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</si>
  <si>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</si>
  <si>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</si>
  <si>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</si>
  <si>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</si>
  <si>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</si>
  <si>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</si>
  <si>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</si>
  <si>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</si>
  <si>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</si>
  <si>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</si>
  <si>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</si>
  <si>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</si>
  <si>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</si>
  <si>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</si>
  <si>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</si>
  <si>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</si>
  <si>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</si>
  <si>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</si>
  <si>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</si>
  <si>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</si>
  <si>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</si>
  <si>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</si>
  <si>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</si>
  <si>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</si>
  <si>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</si>
  <si>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</si>
  <si>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</si>
  <si>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</si>
  <si>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</si>
  <si>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</si>
  <si>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</si>
  <si>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</si>
  <si>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</si>
  <si>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</si>
  <si>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</si>
  <si>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</si>
  <si>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</si>
  <si>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</si>
  <si>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</si>
  <si>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</si>
  <si>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</si>
  <si>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</si>
  <si>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</si>
  <si>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</si>
  <si>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</si>
  <si>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</si>
  <si>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</si>
  <si>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</si>
  <si>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</si>
  <si>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</si>
  <si>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</si>
  <si>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</si>
  <si>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</si>
  <si>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</si>
  <si>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</si>
  <si>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</si>
  <si>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</si>
  <si>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</si>
  <si>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</si>
  <si>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</si>
  <si>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</si>
  <si>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</si>
  <si>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</si>
  <si>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</si>
  <si>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</si>
  <si>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</si>
  <si>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</si>
  <si>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</si>
  <si>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</si>
  <si>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</si>
  <si>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</si>
  <si>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</si>
  <si>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</si>
  <si>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</si>
  <si>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</si>
  <si>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</si>
  <si>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</si>
  <si>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</si>
  <si>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</si>
  <si>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</si>
  <si>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</si>
  <si>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</si>
  <si>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</si>
  <si>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</si>
  <si>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</si>
  <si>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</si>
  <si>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</si>
  <si>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</si>
  <si>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</si>
  <si>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</si>
  <si>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</si>
  <si>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</si>
  <si>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</si>
  <si>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</si>
  <si>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</si>
  <si>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</si>
  <si>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</si>
  <si>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</si>
  <si>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</si>
  <si>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</si>
  <si>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</si>
  <si>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</si>
  <si>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</si>
  <si>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</si>
  <si>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</si>
  <si>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</si>
  <si>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</si>
  <si>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</si>
  <si>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</si>
  <si>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</si>
  <si>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</si>
  <si>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</si>
  <si>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</si>
  <si>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</si>
  <si>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</si>
  <si>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</si>
  <si>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</si>
  <si>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</si>
  <si>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</si>
  <si>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</si>
  <si>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</si>
  <si>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</si>
  <si>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</si>
  <si>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</si>
  <si>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</si>
  <si>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</si>
  <si>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</si>
  <si>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</si>
  <si>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</si>
  <si>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</si>
  <si>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</si>
  <si>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</si>
  <si>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</si>
  <si>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</si>
  <si>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</si>
  <si>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</si>
  <si>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</si>
  <si>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</si>
  <si>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</si>
  <si>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</si>
  <si>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</si>
  <si>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</si>
  <si>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</si>
  <si>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</si>
  <si>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</si>
  <si>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</si>
  <si>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</si>
  <si>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</si>
  <si>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</si>
  <si>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</si>
  <si>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</si>
  <si>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</si>
  <si>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</si>
  <si>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</si>
  <si>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</si>
  <si>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</si>
  <si>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</si>
  <si>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</si>
  <si>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</si>
  <si>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</si>
  <si>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</si>
  <si>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</si>
  <si>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</si>
  <si>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</si>
  <si>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</si>
  <si>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</si>
  <si>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</si>
  <si>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</si>
  <si>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</si>
  <si>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</si>
  <si>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</si>
  <si>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</si>
  <si>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</si>
  <si>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</si>
  <si>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</si>
  <si>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</si>
  <si>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</si>
  <si>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</si>
  <si>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</si>
  <si>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</si>
  <si>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</si>
  <si>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</si>
  <si>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</si>
  <si>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</si>
  <si>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</si>
  <si>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</si>
  <si>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</si>
  <si>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</si>
  <si>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</si>
  <si>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</si>
  <si>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</si>
  <si>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</si>
  <si>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</si>
  <si>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</si>
  <si>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</si>
  <si>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</si>
  <si>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</si>
  <si>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</si>
  <si>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</si>
  <si>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</si>
  <si>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</si>
  <si>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</si>
  <si>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</si>
  <si>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</si>
  <si>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</si>
  <si>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</si>
  <si>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</si>
  <si>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</si>
  <si>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</si>
  <si>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</si>
  <si>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</si>
  <si>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</si>
  <si>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</si>
  <si>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</si>
  <si>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</si>
  <si>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</si>
  <si>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</si>
  <si>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</si>
  <si>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</si>
  <si>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</si>
  <si>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</si>
  <si>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</si>
  <si>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</si>
  <si>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</si>
  <si>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</si>
  <si>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</si>
  <si>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</si>
  <si>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</si>
  <si>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</si>
  <si>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</si>
  <si>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</si>
  <si>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</si>
  <si>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</si>
  <si>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</si>
  <si>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</si>
  <si>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</si>
  <si>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</si>
  <si>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</si>
  <si>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</si>
  <si>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</si>
  <si>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</si>
  <si>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</si>
  <si>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</si>
  <si>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</si>
  <si>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</si>
  <si>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</si>
  <si>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</si>
  <si>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</si>
  <si>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</si>
  <si>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</si>
  <si>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</si>
  <si>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</si>
  <si>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</si>
  <si>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</si>
  <si>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</si>
  <si>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</si>
  <si>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</si>
  <si>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</si>
  <si>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</si>
  <si>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</si>
  <si>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</si>
  <si>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</si>
  <si>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</si>
  <si>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</si>
  <si>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</si>
  <si>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</si>
  <si>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</si>
  <si>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</si>
  <si>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</si>
  <si>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</si>
  <si>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</si>
  <si>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</si>
  <si>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</si>
  <si>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</si>
  <si>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</si>
  <si>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</si>
  <si>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</si>
  <si>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</si>
  <si>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</si>
  <si>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</si>
  <si>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</si>
  <si>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</si>
  <si>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</si>
  <si>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</si>
  <si>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</si>
  <si>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</si>
  <si>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</si>
  <si>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</si>
  <si>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</si>
  <si>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</si>
  <si>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</si>
  <si>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</si>
  <si>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</si>
  <si>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</si>
  <si>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</si>
  <si>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</si>
  <si>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</si>
  <si>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</si>
  <si>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</si>
  <si>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</si>
  <si>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</si>
  <si>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</si>
  <si>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</si>
  <si>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</si>
  <si>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</si>
  <si>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</si>
  <si>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</si>
  <si>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</si>
  <si>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</si>
  <si>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</si>
  <si>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</si>
  <si>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</si>
  <si>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</si>
  <si>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</si>
  <si>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</si>
  <si>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</si>
  <si>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</si>
  <si>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</si>
  <si>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</si>
  <si>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</si>
  <si>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</si>
  <si>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</si>
  <si>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</si>
  <si>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</si>
  <si>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</si>
  <si>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</si>
  <si>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</si>
  <si>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</si>
  <si>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</si>
  <si>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</si>
  <si>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</si>
  <si>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</si>
  <si>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</si>
  <si>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</si>
  <si>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</si>
  <si>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</si>
  <si>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</si>
  <si>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</si>
  <si>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</si>
  <si>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</si>
  <si>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</si>
  <si>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</si>
  <si>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</si>
  <si>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</si>
  <si>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</si>
  <si>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</si>
  <si>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</si>
  <si>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</si>
  <si>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</si>
  <si>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</si>
  <si>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</si>
  <si>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</si>
  <si>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</si>
  <si>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</si>
  <si>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</si>
  <si>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</si>
  <si>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</si>
  <si>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</si>
  <si>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</si>
  <si>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</si>
  <si>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</si>
  <si>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</si>
  <si>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</si>
  <si>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</si>
  <si>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</si>
  <si>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</si>
  <si>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</si>
  <si>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</si>
  <si>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</si>
  <si>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</si>
  <si>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</si>
  <si>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</si>
  <si>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</si>
  <si>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</si>
  <si>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</si>
  <si>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</si>
  <si>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</si>
  <si>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</si>
  <si>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</si>
  <si>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</si>
  <si>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</si>
  <si>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</si>
  <si>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</si>
  <si>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</si>
  <si>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</si>
  <si>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</si>
  <si>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</si>
  <si>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</si>
  <si>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</si>
  <si>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</si>
  <si>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</si>
  <si>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</si>
  <si>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</si>
  <si>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</si>
  <si>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</si>
  <si>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</si>
  <si>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</si>
  <si>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</si>
  <si>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</si>
  <si>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</si>
  <si>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</si>
  <si>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</si>
  <si>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</si>
  <si>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</si>
  <si>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</si>
  <si>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</si>
  <si>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</si>
  <si>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</si>
  <si>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</si>
  <si>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</si>
  <si>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</si>
  <si>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</si>
  <si>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</si>
  <si>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</si>
  <si>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</si>
  <si>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</si>
  <si>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</si>
  <si>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</si>
  <si>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</si>
  <si>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</si>
  <si>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</si>
  <si>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</si>
  <si>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</si>
  <si>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</si>
  <si>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</si>
  <si>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</si>
  <si>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</si>
  <si>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</si>
  <si>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</si>
  <si>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</si>
  <si>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</si>
  <si>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</si>
  <si>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</si>
  <si>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</si>
  <si>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</si>
  <si>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</si>
  <si>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</si>
  <si>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</si>
  <si>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</si>
  <si>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</si>
  <si>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</si>
  <si>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</si>
  <si>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</si>
  <si>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</si>
  <si>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</si>
  <si>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</si>
  <si>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</si>
  <si>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</si>
  <si>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</si>
  <si>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</si>
  <si>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</si>
  <si>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</si>
  <si>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</si>
  <si>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</si>
  <si>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</si>
  <si>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</si>
  <si>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</si>
  <si>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</si>
  <si>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</si>
  <si>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</si>
  <si>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</si>
  <si>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</si>
  <si>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</si>
  <si>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</si>
  <si>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</si>
  <si>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</si>
  <si>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</si>
  <si>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</si>
  <si>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</si>
  <si>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</si>
  <si>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</si>
  <si>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</si>
  <si>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</si>
  <si>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</si>
  <si>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</si>
  <si>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</si>
  <si>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</si>
  <si>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</si>
  <si>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</si>
  <si>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</si>
  <si>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</si>
  <si>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</si>
  <si>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</si>
  <si>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</si>
  <si>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</si>
  <si>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</si>
  <si>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</si>
  <si>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</si>
  <si>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</si>
  <si>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</si>
  <si>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</si>
  <si>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</si>
  <si>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</si>
  <si>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</si>
  <si>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</si>
  <si>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</si>
  <si>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</si>
  <si>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</si>
  <si>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</si>
  <si>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</si>
  <si>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</si>
  <si>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</si>
  <si>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</si>
  <si>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</si>
  <si>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</si>
  <si>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</si>
  <si>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</si>
  <si>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</si>
  <si>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</si>
  <si>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</si>
  <si>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</si>
  <si>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</si>
  <si>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</si>
  <si>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</si>
  <si>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</si>
  <si>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</si>
  <si>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</si>
  <si>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</si>
  <si>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</si>
  <si>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</si>
  <si>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</si>
  <si>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</si>
  <si>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</si>
  <si>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</si>
  <si>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</si>
  <si>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</si>
  <si>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</si>
  <si>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</si>
  <si>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</si>
  <si>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</si>
  <si>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</si>
  <si>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</si>
  <si>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</si>
  <si>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</si>
  <si>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</si>
  <si>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</si>
  <si>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</si>
  <si>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</si>
  <si>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</si>
  <si>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</si>
  <si>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</si>
  <si>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</si>
  <si>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</si>
  <si>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</si>
  <si>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</si>
  <si>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</si>
  <si>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</si>
  <si>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</si>
  <si>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</si>
  <si>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</si>
  <si>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</si>
  <si>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</si>
  <si>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</si>
  <si>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</si>
  <si>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</si>
  <si>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</si>
  <si>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</si>
  <si>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</si>
  <si>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</si>
  <si>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</si>
  <si>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</si>
  <si>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</si>
  <si>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</si>
  <si>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</si>
  <si>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</si>
  <si>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</si>
  <si>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</si>
  <si>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</si>
  <si>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</si>
  <si>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</si>
  <si>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</si>
  <si>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</si>
  <si>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</si>
  <si>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</si>
  <si>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</si>
  <si>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</si>
  <si>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</si>
  <si>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</si>
  <si>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</si>
  <si>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</si>
  <si>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</si>
  <si>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</si>
  <si>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</si>
  <si>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</si>
  <si>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</si>
  <si>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</si>
  <si>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</si>
  <si>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</si>
  <si>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</si>
  <si>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</si>
  <si>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</si>
  <si>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</si>
  <si>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</si>
  <si>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</si>
  <si>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</si>
  <si>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</si>
  <si>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</si>
  <si>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</si>
  <si>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</si>
  <si>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</si>
  <si>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</si>
  <si>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</si>
  <si>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</si>
  <si>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</si>
  <si>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</si>
  <si>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</si>
  <si>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</si>
  <si>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</si>
  <si>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</si>
  <si>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</si>
  <si>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</si>
  <si>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</si>
  <si>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</si>
  <si>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</si>
  <si>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</si>
  <si>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</si>
  <si>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</si>
  <si>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</si>
  <si>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</si>
  <si>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</si>
  <si>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</si>
  <si>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</si>
  <si>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</si>
  <si>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</si>
  <si>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</si>
  <si>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</si>
  <si>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</si>
  <si>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</si>
  <si>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</si>
  <si>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</si>
  <si>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</si>
  <si>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</si>
  <si>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</si>
  <si>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</si>
  <si>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</si>
  <si>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</si>
  <si>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</si>
  <si>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</si>
  <si>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</si>
  <si>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</si>
  <si>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</si>
  <si>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</si>
  <si>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</si>
  <si>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</si>
  <si>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</si>
  <si>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</si>
  <si>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</si>
  <si>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</si>
  <si>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</si>
  <si>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</si>
  <si>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</si>
  <si>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</si>
  <si>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</si>
  <si>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</si>
  <si>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</si>
  <si>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</si>
  <si>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</si>
  <si>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</si>
  <si>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</si>
  <si>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</si>
  <si>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</si>
  <si>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</si>
  <si>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</si>
  <si>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</si>
  <si>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</si>
  <si>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</si>
  <si>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</si>
  <si>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</si>
  <si>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</si>
  <si>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</si>
  <si>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</si>
  <si>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</si>
  <si>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</si>
  <si>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</si>
  <si>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</si>
  <si>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</si>
  <si>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</si>
  <si>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</si>
  <si>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</si>
  <si>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</si>
  <si>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</si>
  <si>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</si>
  <si>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</si>
  <si>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</si>
  <si>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</si>
  <si>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</si>
  <si>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</si>
  <si>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</si>
  <si>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</si>
  <si>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</si>
  <si>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</si>
  <si>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</si>
  <si>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</si>
  <si>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</si>
  <si>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</si>
  <si>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</si>
  <si>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</si>
  <si>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</si>
  <si>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</si>
  <si>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</si>
  <si>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</si>
  <si>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</si>
  <si>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</si>
  <si>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</si>
  <si>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</si>
  <si>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</si>
  <si>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</si>
  <si>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</si>
  <si>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</si>
  <si>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</si>
  <si>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</si>
  <si>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</si>
  <si>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</si>
  <si>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</si>
  <si>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</si>
  <si>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</si>
  <si>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</si>
  <si>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</si>
  <si>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</si>
  <si>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</si>
  <si>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</si>
  <si>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</si>
  <si>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</si>
  <si>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</si>
  <si>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</si>
  <si>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</si>
  <si>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</si>
  <si>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</si>
  <si>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</si>
  <si>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</si>
  <si>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</si>
  <si>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</si>
  <si>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</si>
  <si>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</si>
  <si>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</si>
  <si>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</si>
  <si>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</si>
  <si>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</si>
  <si>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</si>
  <si>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</si>
  <si>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</si>
  <si>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</si>
  <si>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</si>
  <si>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</si>
  <si>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</si>
  <si>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</si>
  <si>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</si>
  <si>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</si>
  <si>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</si>
  <si>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</si>
  <si>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</si>
  <si>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</si>
  <si>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</si>
  <si>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</si>
  <si>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</si>
  <si>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</si>
  <si>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</si>
  <si>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</si>
  <si>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</si>
  <si>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</si>
  <si>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</si>
  <si>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</si>
  <si>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</si>
  <si>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</si>
  <si>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</si>
  <si>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</si>
  <si>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</si>
  <si>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</si>
  <si>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</si>
  <si>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</si>
  <si>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</si>
  <si>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</si>
  <si>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</si>
  <si>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</si>
  <si>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</si>
  <si>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</si>
  <si>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</si>
  <si>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</si>
  <si>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</si>
  <si>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</si>
  <si>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</si>
  <si>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</si>
  <si>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</si>
  <si>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</si>
  <si>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</si>
  <si>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</si>
  <si>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</si>
  <si>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</si>
  <si>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</si>
  <si>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</si>
  <si>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</si>
  <si>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</si>
  <si>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</si>
  <si>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</si>
  <si>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</si>
  <si>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</si>
  <si>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</si>
  <si>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</si>
  <si>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</si>
  <si>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</si>
  <si>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</si>
  <si>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</si>
  <si>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</si>
  <si>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</si>
  <si>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</si>
  <si>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</si>
  <si>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</si>
  <si>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</si>
  <si>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</si>
  <si>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</si>
  <si>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</si>
  <si>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</si>
  <si>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</si>
  <si>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</si>
  <si>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</si>
  <si>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</si>
  <si>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</si>
  <si>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</si>
  <si>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</si>
  <si>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</si>
  <si>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</si>
  <si>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</si>
  <si>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</si>
  <si>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</si>
  <si>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</si>
  <si>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</si>
  <si>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</si>
  <si>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</si>
  <si>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</si>
  <si>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</si>
  <si>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</si>
  <si>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</si>
  <si>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</si>
  <si>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</si>
  <si>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</si>
  <si>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</si>
  <si>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</si>
  <si>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</si>
  <si>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</si>
  <si>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</si>
  <si>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</si>
  <si>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</si>
  <si>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</si>
  <si>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</si>
  <si>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</si>
  <si>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</si>
  <si>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</si>
  <si>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</si>
  <si>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</si>
  <si>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</si>
  <si>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</si>
  <si>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</si>
  <si>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</si>
  <si>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</si>
  <si>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</si>
  <si>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</si>
  <si>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</si>
  <si>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</si>
  <si>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</si>
  <si>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</si>
  <si>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</si>
  <si>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</si>
  <si>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</si>
  <si>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</si>
  <si>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</si>
  <si>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</si>
  <si>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</si>
  <si>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</si>
  <si>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</si>
  <si>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</si>
  <si>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</si>
  <si>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</si>
  <si>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</si>
  <si>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</si>
  <si>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</si>
  <si>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</si>
  <si>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</si>
  <si>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</si>
  <si>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</si>
  <si>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</si>
  <si>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</si>
  <si>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</si>
  <si>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</si>
  <si>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</si>
  <si>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</si>
  <si>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</si>
  <si>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</si>
  <si>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</si>
  <si>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</si>
  <si>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</si>
  <si>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</si>
  <si>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</si>
  <si>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</si>
  <si>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</si>
  <si>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</si>
  <si>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</si>
  <si>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</si>
  <si>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</si>
  <si>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</si>
  <si>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</si>
  <si>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</si>
  <si>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</si>
  <si>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</si>
  <si>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</si>
  <si>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</si>
  <si>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</si>
  <si>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</si>
  <si>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</si>
  <si>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</si>
  <si>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</si>
  <si>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</si>
  <si>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</si>
  <si>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</si>
  <si>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</si>
  <si>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</si>
  <si>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</si>
  <si>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</si>
  <si>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</si>
  <si>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</si>
  <si>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</si>
  <si>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</si>
  <si>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</si>
  <si>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</si>
  <si>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</si>
  <si>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</si>
  <si>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</si>
  <si>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</si>
  <si>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</si>
  <si>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</si>
  <si>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</si>
  <si>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</si>
  <si>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</si>
  <si>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</si>
  <si>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</si>
  <si>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</si>
  <si>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</si>
  <si>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</si>
  <si>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</si>
  <si>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</si>
  <si>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</si>
  <si>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</si>
  <si>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</si>
  <si>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</si>
  <si>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</si>
  <si>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</si>
  <si>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</si>
  <si>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</si>
  <si>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</si>
  <si>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</si>
  <si>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</si>
  <si>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</si>
  <si>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</si>
  <si>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</si>
  <si>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</si>
  <si>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</si>
  <si>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</si>
  <si>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</si>
  <si>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</si>
  <si>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</si>
  <si>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</si>
  <si>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</si>
  <si>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</si>
  <si>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</si>
  <si>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</si>
  <si>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</si>
  <si>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</si>
  <si>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</si>
  <si>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</si>
  <si>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</si>
  <si>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</si>
  <si>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</si>
  <si>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</si>
  <si>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</si>
  <si>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</si>
  <si>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</si>
  <si>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</si>
  <si>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</si>
  <si>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</si>
  <si>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</si>
  <si>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</si>
  <si>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</si>
  <si>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</si>
  <si>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</si>
  <si>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</si>
  <si>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</si>
  <si>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</si>
  <si>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</si>
  <si>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</si>
  <si>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</si>
  <si>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</si>
  <si>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</si>
  <si>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</si>
  <si>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</si>
  <si>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</si>
  <si>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</si>
  <si>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</si>
  <si>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</si>
  <si>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</si>
  <si>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</si>
  <si>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</si>
  <si>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</si>
  <si>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</si>
  <si>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</si>
  <si>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</si>
  <si>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</si>
  <si>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</si>
  <si>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</si>
  <si>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</si>
  <si>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</si>
  <si>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</si>
  <si>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</si>
  <si>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</si>
  <si>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</si>
  <si>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</si>
  <si>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</si>
  <si>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</si>
  <si>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</si>
  <si>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</si>
  <si>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</si>
  <si>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</si>
  <si>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</si>
  <si>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</si>
  <si>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</si>
  <si>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</si>
  <si>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</si>
  <si>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</si>
  <si>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</si>
  <si>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</si>
  <si>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</si>
  <si>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</si>
  <si>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</si>
  <si>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</si>
  <si>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</si>
  <si>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</si>
  <si>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</si>
  <si>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</si>
  <si>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</si>
  <si>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</si>
  <si>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</si>
  <si>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</si>
  <si>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</si>
  <si>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</si>
  <si>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</si>
  <si>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</si>
  <si>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</si>
  <si>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</si>
  <si>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</si>
  <si>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</si>
  <si>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</si>
  <si>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</si>
  <si>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</si>
  <si>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</si>
  <si>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</si>
  <si>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</si>
  <si>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</si>
  <si>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</si>
  <si>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</si>
  <si>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</si>
  <si>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</si>
  <si>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</si>
  <si>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</si>
  <si>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</si>
  <si>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</si>
  <si>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</si>
  <si>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</si>
  <si>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</si>
  <si>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</si>
  <si>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</si>
  <si>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</si>
  <si>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</si>
  <si>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</si>
  <si>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</si>
  <si>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</si>
  <si>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</si>
  <si>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</si>
  <si>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</si>
  <si>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</si>
  <si>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</si>
  <si>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</si>
  <si>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</si>
  <si>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</si>
  <si>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</si>
  <si>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</si>
  <si>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</si>
  <si>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</si>
  <si>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</si>
  <si>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</si>
  <si>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</si>
  <si>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</si>
  <si>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</si>
  <si>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</si>
  <si>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</si>
  <si>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</si>
  <si>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</si>
  <si>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</si>
  <si>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</si>
  <si>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</si>
  <si>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</si>
  <si>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</si>
  <si>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</si>
  <si>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</si>
  <si>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</si>
  <si>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</si>
  <si>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</si>
  <si>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</si>
  <si>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</si>
  <si>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</si>
  <si>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</si>
  <si>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</si>
  <si>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</si>
  <si>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</si>
  <si>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</si>
  <si>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</si>
  <si>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</si>
  <si>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</si>
  <si>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</si>
  <si>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</si>
  <si>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</si>
  <si>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</si>
  <si>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</si>
  <si>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</si>
  <si>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</si>
  <si>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</si>
  <si>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</si>
  <si>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</si>
  <si>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</si>
  <si>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</si>
  <si>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</si>
  <si>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</si>
  <si>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</si>
  <si>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</si>
  <si>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</si>
  <si>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</si>
  <si>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</si>
  <si>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</si>
  <si>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</si>
  <si>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</si>
  <si>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</si>
  <si>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</si>
  <si>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</si>
  <si>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</si>
  <si>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</si>
  <si>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</si>
  <si>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</si>
  <si>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</si>
  <si>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</si>
  <si>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</si>
  <si>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</si>
  <si>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</si>
  <si>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</si>
  <si>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</si>
  <si>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</si>
  <si>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</si>
  <si>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</si>
  <si>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</si>
  <si>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</si>
  <si>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</si>
  <si>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</si>
  <si>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</si>
  <si>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</si>
  <si>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</si>
  <si>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</si>
  <si>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</si>
  <si>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</si>
  <si>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</si>
  <si>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</si>
  <si>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</si>
  <si>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</si>
  <si>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</si>
  <si>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</si>
  <si>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</si>
  <si>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</si>
  <si>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</si>
  <si>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</si>
  <si>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</si>
  <si>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</si>
  <si>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</si>
  <si>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</si>
  <si>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</si>
  <si>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</si>
  <si>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</si>
  <si>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</si>
  <si>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</si>
  <si>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</si>
  <si>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</si>
  <si>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</si>
  <si>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</si>
  <si>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</si>
  <si>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</si>
  <si>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</si>
  <si>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</si>
  <si>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</si>
  <si>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</si>
  <si>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</si>
  <si>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</si>
  <si>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</si>
  <si>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</si>
  <si>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</si>
  <si>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</si>
  <si>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</si>
  <si>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</si>
  <si>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</si>
  <si>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</si>
  <si>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</si>
  <si>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</si>
  <si>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</si>
  <si>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</si>
  <si>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</si>
  <si>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</si>
  <si>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</si>
  <si>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</si>
  <si>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</si>
  <si>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</si>
  <si>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</si>
  <si>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</si>
  <si>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</si>
  <si>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</si>
  <si>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</si>
  <si>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</si>
  <si>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</si>
  <si>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</si>
  <si>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</si>
  <si>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</si>
  <si>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</si>
  <si>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</si>
  <si>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</si>
  <si>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</si>
  <si>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</si>
  <si>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</si>
  <si>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</si>
  <si>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</si>
  <si>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</si>
  <si>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</si>
  <si>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</si>
  <si>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</si>
  <si>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</si>
  <si>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</si>
  <si>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</si>
  <si>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</si>
  <si>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</si>
  <si>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</si>
  <si>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</si>
  <si>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</si>
  <si>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</si>
  <si>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</si>
  <si>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</si>
  <si>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</si>
  <si>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</si>
  <si>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</si>
  <si>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</si>
  <si>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</si>
  <si>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</si>
  <si>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</si>
  <si>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</si>
  <si>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</si>
  <si>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</si>
  <si>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</si>
  <si>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</si>
  <si>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</si>
  <si>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</si>
  <si>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</si>
  <si>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</si>
  <si>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</si>
  <si>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</si>
  <si>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</si>
  <si>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</si>
  <si>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</si>
  <si>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</si>
  <si>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</si>
  <si>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</si>
  <si>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</si>
  <si>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</si>
  <si>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</si>
  <si>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</si>
  <si>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</si>
  <si>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</si>
  <si>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</si>
  <si>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</si>
  <si>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</si>
  <si>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</si>
  <si>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</si>
  <si>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</si>
  <si>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</si>
  <si>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</si>
  <si>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</si>
  <si>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</si>
  <si>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</si>
  <si>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</si>
  <si>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</si>
  <si>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</si>
  <si>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</si>
  <si>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</si>
  <si>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</si>
  <si>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</si>
  <si>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</si>
  <si>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</si>
  <si>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</si>
  <si>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</si>
  <si>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</si>
  <si>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</si>
  <si>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</si>
  <si>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</si>
  <si>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</si>
  <si>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</si>
  <si>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</si>
  <si>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</si>
  <si>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</si>
  <si>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</si>
  <si>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</si>
  <si>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</si>
  <si>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</si>
  <si>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</si>
  <si>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</si>
  <si>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</si>
  <si>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</si>
  <si>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</si>
  <si>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</si>
  <si>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</si>
  <si>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</si>
  <si>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</si>
  <si>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</si>
  <si>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</si>
  <si>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</si>
  <si>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</si>
  <si>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</si>
  <si>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</si>
  <si>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</si>
  <si>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</si>
  <si>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</si>
  <si>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</si>
  <si>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</si>
  <si>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</si>
  <si>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</si>
  <si>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</si>
  <si>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</si>
  <si>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</si>
  <si>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</si>
  <si>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</si>
  <si>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</si>
  <si>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</si>
  <si>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</si>
  <si>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</si>
  <si>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</si>
  <si>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</si>
  <si>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</si>
  <si>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</si>
  <si>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</si>
  <si>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</si>
  <si>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</si>
  <si>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</si>
  <si>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</si>
  <si>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</si>
  <si>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</si>
  <si>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</si>
  <si>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</si>
  <si>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</si>
  <si>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</si>
  <si>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</si>
  <si>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</si>
  <si>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</si>
  <si>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</si>
  <si>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</si>
  <si>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</si>
  <si>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</si>
  <si>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</si>
  <si>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</si>
  <si>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</si>
  <si>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</si>
  <si>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</si>
  <si>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</si>
  <si>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</si>
  <si>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</si>
  <si>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</si>
  <si>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</si>
  <si>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</si>
  <si>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</si>
  <si>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</si>
  <si>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</si>
  <si>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</si>
  <si>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</si>
  <si>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</si>
  <si>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</si>
  <si>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</si>
  <si>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</si>
  <si>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</si>
  <si>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</si>
  <si>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</si>
  <si>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</si>
  <si>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</si>
  <si>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</si>
  <si>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</si>
  <si>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</si>
  <si>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</si>
  <si>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</si>
  <si>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</si>
  <si>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</si>
  <si>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</si>
  <si>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</si>
  <si>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</si>
  <si>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</si>
  <si>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</si>
  <si>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</si>
  <si>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</si>
  <si>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</si>
  <si>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</si>
  <si>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</si>
  <si>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</si>
  <si>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</si>
  <si>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</si>
  <si>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</si>
  <si>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</si>
  <si>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</si>
  <si>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</si>
  <si>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</si>
  <si>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</si>
  <si>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</si>
  <si>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</si>
  <si>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</si>
  <si>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</si>
  <si>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</si>
  <si>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</si>
  <si>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</si>
  <si>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</si>
  <si>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</si>
  <si>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</si>
  <si>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</si>
  <si>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</si>
  <si>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</si>
  <si>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</si>
  <si>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</si>
  <si>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</si>
  <si>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</si>
  <si>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</si>
  <si>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</si>
  <si>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</si>
  <si>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</si>
  <si>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</si>
  <si>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</si>
  <si>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</si>
  <si>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</si>
  <si>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</si>
  <si>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</si>
  <si>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</si>
  <si>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</si>
  <si>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</si>
  <si>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</si>
  <si>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</si>
  <si>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</si>
  <si>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</si>
  <si>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</si>
  <si>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</si>
  <si>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</si>
  <si>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</si>
  <si>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</si>
  <si>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</si>
  <si>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</si>
  <si>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</si>
  <si>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</si>
  <si>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</si>
  <si>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</si>
  <si>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</si>
  <si>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</si>
  <si>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</si>
  <si>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</si>
  <si>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</si>
  <si>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</si>
  <si>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</si>
  <si>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</si>
  <si>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</si>
  <si>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</si>
  <si>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</si>
  <si>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</si>
  <si>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</si>
  <si>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</si>
  <si>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</si>
  <si>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</si>
  <si>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</si>
  <si>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</si>
  <si>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</si>
  <si>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</si>
  <si>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</si>
  <si>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</si>
  <si>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</si>
  <si>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</si>
  <si>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</si>
  <si>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</si>
  <si>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</si>
  <si>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</si>
  <si>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</si>
  <si>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</si>
  <si>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</si>
  <si>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</si>
  <si>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</si>
  <si>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</si>
  <si>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</si>
  <si>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</si>
  <si>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</si>
  <si>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</si>
  <si>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</si>
  <si>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</si>
  <si>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</si>
  <si>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</si>
  <si>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</si>
  <si>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</si>
  <si>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</si>
  <si>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</si>
  <si>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</si>
  <si>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</si>
  <si>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</si>
  <si>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</si>
  <si>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</si>
  <si>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</si>
  <si>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</si>
  <si>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</si>
  <si>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</si>
  <si>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</si>
  <si>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</si>
  <si>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</si>
  <si>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</si>
  <si>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</si>
  <si>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</si>
  <si>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</si>
  <si>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</si>
  <si>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</si>
  <si>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</si>
  <si>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</si>
  <si>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</si>
  <si>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</si>
  <si>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</si>
  <si>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</si>
  <si>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</si>
  <si>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</si>
  <si>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</si>
  <si>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</si>
  <si>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</si>
  <si>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</si>
  <si>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</si>
  <si>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</si>
  <si>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</si>
  <si>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</si>
  <si>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</si>
  <si>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</si>
  <si>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</si>
  <si>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</si>
  <si>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</si>
  <si>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</si>
  <si>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</si>
  <si>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</si>
  <si>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</si>
  <si>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</si>
  <si>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</si>
  <si>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</si>
  <si>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</si>
  <si>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</si>
  <si>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</si>
  <si>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</si>
  <si>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</si>
  <si>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</si>
  <si>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</si>
  <si>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</si>
  <si>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</si>
  <si>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</si>
  <si>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</si>
  <si>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</si>
  <si>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</si>
  <si>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</si>
  <si>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</si>
  <si>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</si>
  <si>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</si>
  <si>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</si>
  <si>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</si>
  <si>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</si>
  <si>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</si>
  <si>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</si>
  <si>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</si>
  <si>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</si>
  <si>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</si>
  <si>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</si>
  <si>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</si>
  <si>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</si>
  <si>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</si>
  <si>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</si>
  <si>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</si>
  <si>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</si>
  <si>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</si>
  <si>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</si>
  <si>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</si>
  <si>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</si>
  <si>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</si>
  <si>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</si>
  <si>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</si>
  <si>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</si>
  <si>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</si>
  <si>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</si>
  <si>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</si>
  <si>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</si>
  <si>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</si>
  <si>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</si>
  <si>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</si>
  <si>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</si>
  <si>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</si>
  <si>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</si>
  <si>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</si>
  <si>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</si>
  <si>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</si>
  <si>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</si>
  <si>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</si>
  <si>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</si>
  <si>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</si>
  <si>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</si>
  <si>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</si>
  <si>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</si>
  <si>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</si>
  <si>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</si>
  <si>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</si>
  <si>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</si>
  <si>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</si>
  <si>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</si>
  <si>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</si>
  <si>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</si>
  <si>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</si>
  <si>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</si>
  <si>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</si>
  <si>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</si>
  <si>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</si>
  <si>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</si>
  <si>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</si>
  <si>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</si>
  <si>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</si>
  <si>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</si>
  <si>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</si>
  <si>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</si>
  <si>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</si>
  <si>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</si>
  <si>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</si>
  <si>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</si>
  <si>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</si>
  <si>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</si>
  <si>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</si>
  <si>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</si>
  <si>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</si>
  <si>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</si>
  <si>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</si>
  <si>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</si>
  <si>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</si>
  <si>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</si>
  <si>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</si>
  <si>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</si>
  <si>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</si>
  <si>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</si>
  <si>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</si>
  <si>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</si>
  <si>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</si>
  <si>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</si>
  <si>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</si>
  <si>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</si>
  <si>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</si>
  <si>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</si>
  <si>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</si>
  <si>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</si>
  <si>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</si>
  <si>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</si>
  <si>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</si>
  <si>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</si>
  <si>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</si>
  <si>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</si>
  <si>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</si>
  <si>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</si>
  <si>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</si>
  <si>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</si>
  <si>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</si>
  <si>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</si>
  <si>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</si>
  <si>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</si>
  <si>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</si>
  <si>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</si>
  <si>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</si>
  <si>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</si>
  <si>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</si>
  <si>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</si>
  <si>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</si>
  <si>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</si>
  <si>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</si>
  <si>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</si>
  <si>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</si>
  <si>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</si>
  <si>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</si>
  <si>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</si>
  <si>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</si>
  <si>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</si>
  <si>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</si>
  <si>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</si>
  <si>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</si>
  <si>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</si>
  <si>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</si>
  <si>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</si>
  <si>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</si>
  <si>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</si>
  <si>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</si>
  <si>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</si>
  <si>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</si>
  <si>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</si>
  <si>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</si>
  <si>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</si>
  <si>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</si>
  <si>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</si>
  <si>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</si>
  <si>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</si>
  <si>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</si>
  <si>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</si>
  <si>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</si>
  <si>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</si>
  <si>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</si>
  <si>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</si>
  <si>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</si>
  <si>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</si>
  <si>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</si>
  <si>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</si>
  <si>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</si>
  <si>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</si>
  <si>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</si>
  <si>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</si>
  <si>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</si>
  <si>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</si>
  <si>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</si>
  <si>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</si>
  <si>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</si>
  <si>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</si>
  <si>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</si>
  <si>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</si>
  <si>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</si>
  <si>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</si>
  <si>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</si>
  <si>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</si>
  <si>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</si>
  <si>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</si>
  <si>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</si>
  <si>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</si>
  <si>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</si>
  <si>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</si>
  <si>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</si>
  <si>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</si>
  <si>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</si>
  <si>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</si>
  <si>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</si>
  <si>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</si>
  <si>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</si>
  <si>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</si>
  <si>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</si>
  <si>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</si>
  <si>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</si>
  <si>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</si>
  <si>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</si>
  <si>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</si>
  <si>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</si>
  <si>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</si>
  <si>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</si>
  <si>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</si>
  <si>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</si>
  <si>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</si>
  <si>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</si>
  <si>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</si>
  <si>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</si>
  <si>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</si>
  <si>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</si>
  <si>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</si>
  <si>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</si>
  <si>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</si>
  <si>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</si>
  <si>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</si>
  <si>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</si>
  <si>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</si>
  <si>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</si>
  <si>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</si>
  <si>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</si>
  <si>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</si>
  <si>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</si>
  <si>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</si>
  <si>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</si>
  <si>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</si>
  <si>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</si>
  <si>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</si>
  <si>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</si>
  <si>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</si>
  <si>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</si>
  <si>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</si>
  <si>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</si>
  <si>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</si>
  <si>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</si>
  <si>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</si>
  <si>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</si>
  <si>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</si>
  <si>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</si>
  <si>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</si>
  <si>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</si>
  <si>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</si>
  <si>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</si>
  <si>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</si>
  <si>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</si>
  <si>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</si>
  <si>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</si>
  <si>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</si>
  <si>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</si>
  <si>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</si>
  <si>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</si>
  <si>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</si>
  <si>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</si>
  <si>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</si>
  <si>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</si>
  <si>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</si>
  <si>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</si>
  <si>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</si>
  <si>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</si>
  <si>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</si>
  <si>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</si>
  <si>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</si>
  <si>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</si>
  <si>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</si>
  <si>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</si>
  <si>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</si>
  <si>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</si>
  <si>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</si>
  <si>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</si>
  <si>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</si>
  <si>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</si>
  <si>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</si>
  <si>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</si>
  <si>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</si>
  <si>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</si>
  <si>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</si>
  <si>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</si>
  <si>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</si>
  <si>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</si>
  <si>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</si>
  <si>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</si>
  <si>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</si>
  <si>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</si>
  <si>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</si>
  <si>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</si>
  <si>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</si>
  <si>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</si>
  <si>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</si>
  <si>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</si>
  <si>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</si>
  <si>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</si>
  <si>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</si>
  <si>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</si>
  <si>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</si>
  <si>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</si>
  <si>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</si>
  <si>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</si>
  <si>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</si>
  <si>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</si>
  <si>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</si>
  <si>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</si>
  <si>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</si>
  <si>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</si>
  <si>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</si>
  <si>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</si>
  <si>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</si>
  <si>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</si>
  <si>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</si>
  <si>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</si>
  <si>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</si>
  <si>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</si>
  <si>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</si>
  <si>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</si>
  <si>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</si>
  <si>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</si>
  <si>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</si>
  <si>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</si>
  <si>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</si>
  <si>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</si>
  <si>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</si>
  <si>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</si>
  <si>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</si>
  <si>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</si>
  <si>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</si>
  <si>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</si>
  <si>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</si>
  <si>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</si>
  <si>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</si>
  <si>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</si>
  <si>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</si>
  <si>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</si>
  <si>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</si>
  <si>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</si>
  <si>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</si>
  <si>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</si>
  <si>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</si>
  <si>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</si>
  <si>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</si>
  <si>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</si>
  <si>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</si>
  <si>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</si>
  <si>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</si>
  <si>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</si>
  <si>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</si>
  <si>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</si>
  <si>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</si>
  <si>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</si>
  <si>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</si>
  <si>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</si>
  <si>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</si>
  <si>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</si>
  <si>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</si>
  <si>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</si>
  <si>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</si>
  <si>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</si>
  <si>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</si>
  <si>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</si>
  <si>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</si>
  <si>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</si>
  <si>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</si>
  <si>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</si>
  <si>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</si>
  <si>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</si>
  <si>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</si>
  <si>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</si>
  <si>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</si>
  <si>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</si>
  <si>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</si>
  <si>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</si>
  <si>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</si>
  <si>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</si>
  <si>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</si>
  <si>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</si>
  <si>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</si>
  <si>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</si>
  <si>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</si>
  <si>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</si>
  <si>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</si>
  <si>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</si>
  <si>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</si>
  <si>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</si>
  <si>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</si>
  <si>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</si>
  <si>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</si>
  <si>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</si>
  <si>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</si>
  <si>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</si>
  <si>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</si>
  <si>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</si>
  <si>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</si>
  <si>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</si>
  <si>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</si>
  <si>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</si>
  <si>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</si>
  <si>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</si>
  <si>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</si>
  <si>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</si>
  <si>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</si>
  <si>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</si>
  <si>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</si>
  <si>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</si>
  <si>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</si>
  <si>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</si>
  <si>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</si>
  <si>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</si>
  <si>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</si>
  <si>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</si>
  <si>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</si>
  <si>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</si>
  <si>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</si>
  <si>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</si>
  <si>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</si>
  <si>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</si>
  <si>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</si>
  <si>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</si>
  <si>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</si>
  <si>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</si>
  <si>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</si>
  <si>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</si>
  <si>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</si>
  <si>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</si>
  <si>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</si>
  <si>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</si>
  <si>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</si>
  <si>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</si>
  <si>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</si>
  <si>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</si>
  <si>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</si>
  <si>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</si>
  <si>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</si>
  <si>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</si>
  <si>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</si>
  <si>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</si>
  <si>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</si>
  <si>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</si>
  <si>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</si>
  <si>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</si>
  <si>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</si>
  <si>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</si>
  <si>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</si>
  <si>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</si>
  <si>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</si>
  <si>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</si>
  <si>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</si>
  <si>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</si>
  <si>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</si>
  <si>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</si>
  <si>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</si>
  <si>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</si>
  <si>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</si>
  <si>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</si>
  <si>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</si>
  <si>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</si>
  <si>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</si>
  <si>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</si>
  <si>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</si>
  <si>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</si>
  <si>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</si>
  <si>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</si>
  <si>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</si>
  <si>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</si>
  <si>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</si>
  <si>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</si>
  <si>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</si>
  <si>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</si>
  <si>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</si>
  <si>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</si>
  <si>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</si>
  <si>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</si>
  <si>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</si>
  <si>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</si>
  <si>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</si>
  <si>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</si>
  <si>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</si>
  <si>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</si>
  <si>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</si>
  <si>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</si>
  <si>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</si>
  <si>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</si>
  <si>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</si>
  <si>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</si>
  <si>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</si>
  <si>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</si>
  <si>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</si>
  <si>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</si>
  <si>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</si>
  <si>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</si>
  <si>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</si>
  <si>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</si>
  <si>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</si>
  <si>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</si>
  <si>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</si>
  <si>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</si>
  <si>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</si>
  <si>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</si>
  <si>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</si>
  <si>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</si>
  <si>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</si>
  <si>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</si>
  <si>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</si>
  <si>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</si>
  <si>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</si>
  <si>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</si>
  <si>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</si>
  <si>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</si>
  <si>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</si>
  <si>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</si>
  <si>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</si>
  <si>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</si>
  <si>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</si>
  <si>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</si>
  <si>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</si>
  <si>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</si>
  <si>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</si>
  <si>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</si>
  <si>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</si>
  <si>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</si>
  <si>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</si>
  <si>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</si>
  <si>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</si>
  <si>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</si>
  <si>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</si>
  <si>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</si>
  <si>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</si>
  <si>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</si>
  <si>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</si>
  <si>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</si>
  <si>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</si>
  <si>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</si>
  <si>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</si>
  <si>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</si>
  <si>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</si>
  <si>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</si>
  <si>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</si>
  <si>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</si>
  <si>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</si>
  <si>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</si>
  <si>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</si>
  <si>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</si>
  <si>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</si>
  <si>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</si>
  <si>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</si>
  <si>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</si>
  <si>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</si>
  <si>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</si>
  <si>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</si>
  <si>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</si>
  <si>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</si>
  <si>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</si>
  <si>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</si>
  <si>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</si>
  <si>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</si>
  <si>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</si>
  <si>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</si>
  <si>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</si>
  <si>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</si>
  <si>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</si>
  <si>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</si>
  <si>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</si>
  <si>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</si>
  <si>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</si>
  <si>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</si>
  <si>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</si>
  <si>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</si>
  <si>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</si>
  <si>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</si>
  <si>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</si>
  <si>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</si>
  <si>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</si>
  <si>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</si>
  <si>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</si>
  <si>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</si>
  <si>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</si>
  <si>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</si>
  <si>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</si>
  <si>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</si>
  <si>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</si>
  <si>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</si>
  <si>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</si>
  <si>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</si>
  <si>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</si>
  <si>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</si>
  <si>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</si>
  <si>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</si>
  <si>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</si>
  <si>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</si>
  <si>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</si>
  <si>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</si>
  <si>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</si>
  <si>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</si>
  <si>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</si>
  <si>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</si>
  <si>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</si>
  <si>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</si>
  <si>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</si>
  <si>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</si>
  <si>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</si>
  <si>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</si>
  <si>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</si>
  <si>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</si>
  <si>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</si>
  <si>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</si>
  <si>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</si>
  <si>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</si>
  <si>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</si>
  <si>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</si>
  <si>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</si>
  <si>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</si>
  <si>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</si>
  <si>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</si>
  <si>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</si>
  <si>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</si>
  <si>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</si>
  <si>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</si>
  <si>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</si>
  <si>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</si>
  <si>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</si>
  <si>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</si>
  <si>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</si>
  <si>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</si>
  <si>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</si>
  <si>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</si>
  <si>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</si>
  <si>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</si>
  <si>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</si>
  <si>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</si>
  <si>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</si>
  <si>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</si>
  <si>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</si>
  <si>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</si>
  <si>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</si>
  <si>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</si>
  <si>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</si>
  <si>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</si>
  <si>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</si>
  <si>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</si>
  <si>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</si>
  <si>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</si>
  <si>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</si>
  <si>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</si>
  <si>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</si>
  <si>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</si>
  <si>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</si>
  <si>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</si>
  <si>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</si>
  <si>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</si>
  <si>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</si>
  <si>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</si>
  <si>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</si>
  <si>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</si>
  <si>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</si>
  <si>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</si>
  <si>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</si>
  <si>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</si>
  <si>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</si>
  <si>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</si>
  <si>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</si>
  <si>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</si>
  <si>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</si>
  <si>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</si>
  <si>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</si>
  <si>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</si>
  <si>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</si>
  <si>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</si>
  <si>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</si>
  <si>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</si>
  <si>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</si>
  <si>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</si>
  <si>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</si>
  <si>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</si>
  <si>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</si>
  <si>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</si>
  <si>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</si>
  <si>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</si>
  <si>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</si>
  <si>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</si>
  <si>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</si>
  <si>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</si>
  <si>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</si>
  <si>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</si>
  <si>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</si>
  <si>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</si>
  <si>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</si>
  <si>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</si>
  <si>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</si>
  <si>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</si>
  <si>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</si>
  <si>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</si>
  <si>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</si>
  <si>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</si>
  <si>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</si>
  <si>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</si>
  <si>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</si>
  <si>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</si>
  <si>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</si>
  <si>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</si>
  <si>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</si>
  <si>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</si>
  <si>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</si>
  <si>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</si>
  <si>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</si>
  <si>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</si>
  <si>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</si>
  <si>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</si>
  <si>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</si>
  <si>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</si>
  <si>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</si>
  <si>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</si>
  <si>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</si>
  <si>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</si>
  <si>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</si>
  <si>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</si>
  <si>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</si>
  <si>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</si>
  <si>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</si>
  <si>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</si>
  <si>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</si>
  <si>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</si>
  <si>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</si>
  <si>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</si>
  <si>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</si>
  <si>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</si>
  <si>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</si>
  <si>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</si>
  <si>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</si>
  <si>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</si>
  <si>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</si>
  <si>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</si>
  <si>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</si>
  <si>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</si>
  <si>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</si>
  <si>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</si>
  <si>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</si>
  <si>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</si>
  <si>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</si>
  <si>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</si>
  <si>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</si>
  <si>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</si>
  <si>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</si>
  <si>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</si>
  <si>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</si>
  <si>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</si>
  <si>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</si>
  <si>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</si>
  <si>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</si>
  <si>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</si>
  <si>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</si>
  <si>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</si>
  <si>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</si>
  <si>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</si>
  <si>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</si>
  <si>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</si>
  <si>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</si>
  <si>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</si>
  <si>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</si>
  <si>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</si>
  <si>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</si>
  <si>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</si>
  <si>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</si>
  <si>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</si>
  <si>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</si>
  <si>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</si>
  <si>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</si>
  <si>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</si>
  <si>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</si>
  <si>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</si>
  <si>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</si>
  <si>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</si>
  <si>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</si>
  <si>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</si>
  <si>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</si>
  <si>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</si>
  <si>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</si>
  <si>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</si>
  <si>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</si>
  <si>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</si>
  <si>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</si>
  <si>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</si>
  <si>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</si>
  <si>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</si>
  <si>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</si>
  <si>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</si>
  <si>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</si>
  <si>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</si>
  <si>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</si>
  <si>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</si>
  <si>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</si>
  <si>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</si>
  <si>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</si>
  <si>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</si>
  <si>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</si>
  <si>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</si>
  <si>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</si>
  <si>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</si>
  <si>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</si>
  <si>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</si>
  <si>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</si>
  <si>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</si>
  <si>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</si>
  <si>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</si>
  <si>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</si>
  <si>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</si>
  <si>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</si>
  <si>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</si>
  <si>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</si>
  <si>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</si>
  <si>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</si>
  <si>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</si>
  <si>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</si>
  <si>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</si>
  <si>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</si>
  <si>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</si>
  <si>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</si>
  <si>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</si>
  <si>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</si>
  <si>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</si>
  <si>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</si>
  <si>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</si>
  <si>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</si>
  <si>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</si>
  <si>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</si>
  <si>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</si>
  <si>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</si>
  <si>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</si>
  <si>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</si>
  <si>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</si>
  <si>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</si>
  <si>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</si>
  <si>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</si>
  <si>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</si>
  <si>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</si>
  <si>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</si>
  <si>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</si>
  <si>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</si>
  <si>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</si>
  <si>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</si>
  <si>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</si>
  <si>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</si>
  <si>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</si>
  <si>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</si>
  <si>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</si>
  <si>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</si>
  <si>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</si>
  <si>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</si>
  <si>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</si>
  <si>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</si>
  <si>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</si>
  <si>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</si>
  <si>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</si>
  <si>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</si>
  <si>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</si>
  <si>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</si>
  <si>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</si>
  <si>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</si>
  <si>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</si>
  <si>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</si>
  <si>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</si>
  <si>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</si>
  <si>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</si>
  <si>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</si>
  <si>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</si>
  <si>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</si>
  <si>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</si>
  <si>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</si>
  <si>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</si>
  <si>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</si>
  <si>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</si>
  <si>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</si>
  <si>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</si>
  <si>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</si>
  <si>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</si>
  <si>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</si>
  <si>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</si>
  <si>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</si>
  <si>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</si>
  <si>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</si>
  <si>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</si>
  <si>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</si>
  <si>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</si>
  <si>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</si>
  <si>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</si>
  <si>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</si>
  <si>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</si>
  <si>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</si>
  <si>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</si>
  <si>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</si>
  <si>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</si>
  <si>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</si>
  <si>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</si>
  <si>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</si>
  <si>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</si>
  <si>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</si>
  <si>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</si>
  <si>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</si>
  <si>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</si>
  <si>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</si>
  <si>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</si>
  <si>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</si>
  <si>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</si>
  <si>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</si>
  <si>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</si>
  <si>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</si>
  <si>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</si>
  <si>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</si>
  <si>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</si>
  <si>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</si>
  <si>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</si>
  <si>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</si>
  <si>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</si>
  <si>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</si>
  <si>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</si>
  <si>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</si>
  <si>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</si>
  <si>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</si>
  <si>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</si>
  <si>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</si>
  <si>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</si>
  <si>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</si>
  <si>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</si>
  <si>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</si>
  <si>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</si>
  <si>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</si>
  <si>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</si>
  <si>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</si>
  <si>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</si>
  <si>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</si>
  <si>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</si>
  <si>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</si>
  <si>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</si>
  <si>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</si>
  <si>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</si>
  <si>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</si>
  <si>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</si>
  <si>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</si>
  <si>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</si>
  <si>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</si>
  <si>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</si>
  <si>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</si>
  <si>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</si>
  <si>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</si>
  <si>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</si>
  <si>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</si>
  <si>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</si>
  <si>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</si>
  <si>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</si>
  <si>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</si>
  <si>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</si>
  <si>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</si>
  <si>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</si>
  <si>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</si>
  <si>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</si>
  <si>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</si>
  <si>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</si>
  <si>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</si>
  <si>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</si>
  <si>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</si>
  <si>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</si>
  <si>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</si>
  <si>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</si>
  <si>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</si>
  <si>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</si>
  <si>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</si>
  <si>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</si>
  <si>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</si>
  <si>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</si>
  <si>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</si>
  <si>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</si>
  <si>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</si>
  <si>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</si>
  <si>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</si>
  <si>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</si>
  <si>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</si>
  <si>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</si>
  <si>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</si>
  <si>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</si>
  <si>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</si>
  <si>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</si>
  <si>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</si>
  <si>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</si>
  <si>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</si>
  <si>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</si>
  <si>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</si>
  <si>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</si>
  <si>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</si>
  <si>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</si>
  <si>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</si>
  <si>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</si>
  <si>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</si>
  <si>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</si>
  <si>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</si>
  <si>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</si>
  <si>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</si>
  <si>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</si>
  <si>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</si>
  <si>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</si>
  <si>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</si>
  <si>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</si>
  <si>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</si>
  <si>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</si>
  <si>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</si>
  <si>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</si>
  <si>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</si>
  <si>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</si>
  <si>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</si>
  <si>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</si>
  <si>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</si>
  <si>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</si>
  <si>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</si>
  <si>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</si>
  <si>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</si>
  <si>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</si>
  <si>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</si>
  <si>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</si>
  <si>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</si>
  <si>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</si>
  <si>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</si>
  <si>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</si>
  <si>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</si>
  <si>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</si>
  <si>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</si>
  <si>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</si>
  <si>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</si>
  <si>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</si>
  <si>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</si>
  <si>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</si>
  <si>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</si>
  <si>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</si>
  <si>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</si>
  <si>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</si>
  <si>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</si>
  <si>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</si>
  <si>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</si>
  <si>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</si>
  <si>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</si>
  <si>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</si>
  <si>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</si>
  <si>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</si>
  <si>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</si>
  <si>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</si>
  <si>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</si>
  <si>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</si>
  <si>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</si>
  <si>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</si>
  <si>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</si>
  <si>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</si>
  <si>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</si>
  <si>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</si>
  <si>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</si>
  <si>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</si>
  <si>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</si>
  <si>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</si>
  <si>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</si>
  <si>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</si>
  <si>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</si>
  <si>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</si>
  <si>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</si>
  <si>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</si>
  <si>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</si>
  <si>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</si>
  <si>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</si>
  <si>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</si>
  <si>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</si>
  <si>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</si>
  <si>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</si>
  <si>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</si>
  <si>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</si>
  <si>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</si>
  <si>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</si>
  <si>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</si>
  <si>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</si>
  <si>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</si>
  <si>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</si>
  <si>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</si>
  <si>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</si>
  <si>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</si>
  <si>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</si>
  <si>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</si>
  <si>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</si>
  <si>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</si>
  <si>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</si>
  <si>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</si>
  <si>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</si>
  <si>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</si>
  <si>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</si>
  <si>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</si>
  <si>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</si>
  <si>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</si>
  <si>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</si>
  <si>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</si>
  <si>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</si>
  <si>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</si>
  <si>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</si>
  <si>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</si>
  <si>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</si>
  <si>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</si>
  <si>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</si>
  <si>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</si>
  <si>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</si>
  <si>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</si>
  <si>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</si>
  <si>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</si>
  <si>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</si>
  <si>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</si>
  <si>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</si>
  <si>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</si>
  <si>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</si>
  <si>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</si>
  <si>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</si>
  <si>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</si>
  <si>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</si>
  <si>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</si>
  <si>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</si>
  <si>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</si>
  <si>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</si>
  <si>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</si>
  <si>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</si>
  <si>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</si>
  <si>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</si>
  <si>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</si>
  <si>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</si>
  <si>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</si>
  <si>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</si>
  <si>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</si>
  <si>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</si>
  <si>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</si>
  <si>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</si>
  <si>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</si>
  <si>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</si>
  <si>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</si>
  <si>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</si>
  <si>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</si>
  <si>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</si>
  <si>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</si>
  <si>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</si>
  <si>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</si>
  <si>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</si>
  <si>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</si>
  <si>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</si>
  <si>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</si>
  <si>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</si>
  <si>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</si>
  <si>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</si>
  <si>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</si>
  <si>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</si>
  <si>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</si>
  <si>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</si>
  <si>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</si>
  <si>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</si>
  <si>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</si>
  <si>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</si>
  <si>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</si>
  <si>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</si>
  <si>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</si>
  <si>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</si>
  <si>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</si>
  <si>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</si>
  <si>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</si>
  <si>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</si>
  <si>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</si>
  <si>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</si>
  <si>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</si>
  <si>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</si>
  <si>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</si>
  <si>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</si>
  <si>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</si>
  <si>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</si>
  <si>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</si>
  <si>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</si>
  <si>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</si>
  <si>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</si>
  <si>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</si>
  <si>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</si>
  <si>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</si>
  <si>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</si>
  <si>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</si>
  <si>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</si>
  <si>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</si>
  <si>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</si>
  <si>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</si>
  <si>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</si>
  <si>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</si>
  <si>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</si>
  <si>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</si>
  <si>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</si>
  <si>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</si>
  <si>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</si>
  <si>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</si>
  <si>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</si>
  <si>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</si>
  <si>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</si>
  <si>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</si>
  <si>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</si>
  <si>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</si>
  <si>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</si>
  <si>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</si>
  <si>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</si>
  <si>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</si>
  <si>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</si>
  <si>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</si>
  <si>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</si>
  <si>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</si>
  <si>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</si>
  <si>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</si>
  <si>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</si>
  <si>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</si>
  <si>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</si>
  <si>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</si>
  <si>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</si>
  <si>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</si>
  <si>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</si>
  <si>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</si>
  <si>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</si>
  <si>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</si>
  <si>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</si>
  <si>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</si>
  <si>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</si>
  <si>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</si>
  <si>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</si>
  <si>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</si>
  <si>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</si>
  <si>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</si>
  <si>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</si>
  <si>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</si>
  <si>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</si>
  <si>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</si>
  <si>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</si>
  <si>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</si>
  <si>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</si>
  <si>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</si>
  <si>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</si>
  <si>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</si>
  <si>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</si>
  <si>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</si>
  <si>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</si>
  <si>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</si>
  <si>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</si>
  <si>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</si>
  <si>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</si>
  <si>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</si>
  <si>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</si>
  <si>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</si>
  <si>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</si>
  <si>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</si>
  <si>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</si>
  <si>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</si>
  <si>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</si>
  <si>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</si>
  <si>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</si>
  <si>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</si>
  <si>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</si>
  <si>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</si>
  <si>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</si>
  <si>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</si>
  <si>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</si>
  <si>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</si>
  <si>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</si>
  <si>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</si>
  <si>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</si>
  <si>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</si>
  <si>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</si>
  <si>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</si>
  <si>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</si>
  <si>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</si>
  <si>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</si>
  <si>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</si>
  <si>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</si>
  <si>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</si>
  <si>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</si>
  <si>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</si>
  <si>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</si>
  <si>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</si>
  <si>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</si>
  <si>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</si>
  <si>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</si>
  <si>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</si>
  <si>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</si>
  <si>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</si>
  <si>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</si>
  <si>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</si>
  <si>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</si>
  <si>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</si>
  <si>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</si>
  <si>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</si>
  <si>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</si>
  <si>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</si>
  <si>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</si>
  <si>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</si>
  <si>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</si>
  <si>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</si>
  <si>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</si>
  <si>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</si>
  <si>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</si>
  <si>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</si>
  <si>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</si>
  <si>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</si>
  <si>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</si>
  <si>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</si>
  <si>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</si>
  <si>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</si>
  <si>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</si>
  <si>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</si>
  <si>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</si>
  <si>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</si>
  <si>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</si>
  <si>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</si>
  <si>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</si>
  <si>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</si>
  <si>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</si>
  <si>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</si>
  <si>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</si>
  <si>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</si>
  <si>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</si>
  <si>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</si>
  <si>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</si>
  <si>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</si>
  <si>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</si>
  <si>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</si>
  <si>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</si>
  <si>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</si>
  <si>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</si>
  <si>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</si>
  <si>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</si>
  <si>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</si>
  <si>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</si>
  <si>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</si>
  <si>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</si>
  <si>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</si>
  <si>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</si>
  <si>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</si>
  <si>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</si>
  <si>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</si>
  <si>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</si>
  <si>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</si>
  <si>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</si>
  <si>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</si>
  <si>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</si>
  <si>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</si>
  <si>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</si>
  <si>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</si>
  <si>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</si>
  <si>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</si>
  <si>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</si>
  <si>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</si>
  <si>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</si>
  <si>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</si>
  <si>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</si>
  <si>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</si>
  <si>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</si>
  <si>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</si>
  <si>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</si>
  <si>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</si>
  <si>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</si>
  <si>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</si>
  <si>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</si>
  <si>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</si>
  <si>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</si>
  <si>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</si>
  <si>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</si>
  <si>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</si>
  <si>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</si>
  <si>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</si>
  <si>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</si>
  <si>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</si>
  <si>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</si>
  <si>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</si>
  <si>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</si>
  <si>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</si>
  <si>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</si>
  <si>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</si>
  <si>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</si>
  <si>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</si>
  <si>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</si>
  <si>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</si>
  <si>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</si>
  <si>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</si>
  <si>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</si>
  <si>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</si>
  <si>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</si>
  <si>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</si>
  <si>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</si>
  <si>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</si>
  <si>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</si>
  <si>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</si>
  <si>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</si>
  <si>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</si>
  <si>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</si>
  <si>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</si>
  <si>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</si>
  <si>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</si>
  <si>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</si>
  <si>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</si>
  <si>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</si>
  <si>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</si>
  <si>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</si>
  <si>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</si>
  <si>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</si>
  <si>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</si>
  <si>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</si>
  <si>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</si>
  <si>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</si>
  <si>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</si>
  <si>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</si>
  <si>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</si>
  <si>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</si>
  <si>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</si>
  <si>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</si>
  <si>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</si>
  <si>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</si>
  <si>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</si>
  <si>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</si>
  <si>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</si>
  <si>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</si>
  <si>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</si>
  <si>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</si>
  <si>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</si>
  <si>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</si>
  <si>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</si>
  <si>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</si>
  <si>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</si>
  <si>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</si>
  <si>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</si>
  <si>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</si>
  <si>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</si>
  <si>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</si>
  <si>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</si>
  <si>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</si>
  <si>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</si>
  <si>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</si>
  <si>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</si>
  <si>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</si>
  <si>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</si>
  <si>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</si>
  <si>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</si>
  <si>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</si>
  <si>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</si>
  <si>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</si>
  <si>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</si>
  <si>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</si>
  <si>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</si>
  <si>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</si>
  <si>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</si>
  <si>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</si>
  <si>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</si>
  <si>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</si>
  <si>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</si>
  <si>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</si>
  <si>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</si>
  <si>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</si>
  <si>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</si>
  <si>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</si>
  <si>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</si>
  <si>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</si>
  <si>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</si>
  <si>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</si>
  <si>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</si>
  <si>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</si>
  <si>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</si>
  <si>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</si>
  <si>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</si>
  <si>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</si>
  <si>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</si>
  <si>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</si>
  <si>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</si>
  <si>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</si>
  <si>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</si>
  <si>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</si>
  <si>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</si>
  <si>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</si>
  <si>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</si>
  <si>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</si>
  <si>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</si>
  <si>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</si>
  <si>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</si>
  <si>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</si>
  <si>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</si>
  <si>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</si>
  <si>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</si>
  <si>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</si>
  <si>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</si>
  <si>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</si>
  <si>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</si>
  <si>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</si>
  <si>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</si>
  <si>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</si>
  <si>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</si>
  <si>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</si>
  <si>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</si>
  <si>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</si>
  <si>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</si>
  <si>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</si>
  <si>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</si>
  <si>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</si>
  <si>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</si>
  <si>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</si>
  <si>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</si>
  <si>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</si>
  <si>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</si>
  <si>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</si>
  <si>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</si>
  <si>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</si>
  <si>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</si>
  <si>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</si>
  <si>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</si>
  <si>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</si>
  <si>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</si>
  <si>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</si>
  <si>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</si>
  <si>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</si>
  <si>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</si>
  <si>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</si>
  <si>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</si>
  <si>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</si>
  <si>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</si>
  <si>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</si>
  <si>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</si>
  <si>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</si>
  <si>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</si>
  <si>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</si>
  <si>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</si>
  <si>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</si>
  <si>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</si>
  <si>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</si>
  <si>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</si>
  <si>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</si>
  <si>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</si>
  <si>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</si>
  <si>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</si>
  <si>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</si>
  <si>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</si>
  <si>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</si>
  <si>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</si>
  <si>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</si>
  <si>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</si>
  <si>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</si>
  <si>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</si>
  <si>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</si>
  <si>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</si>
  <si>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</si>
  <si>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</si>
  <si>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</si>
  <si>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</si>
  <si>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</si>
  <si>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</si>
  <si>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</si>
  <si>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</si>
  <si>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</si>
  <si>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</si>
  <si>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</si>
  <si>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</si>
  <si>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</si>
  <si>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</si>
  <si>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</si>
  <si>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</si>
  <si>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</si>
  <si>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</si>
  <si>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</si>
  <si>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</si>
  <si>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</si>
  <si>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</si>
  <si>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</si>
  <si>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</si>
  <si>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</si>
  <si>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</si>
  <si>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</si>
  <si>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</si>
  <si>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</si>
  <si>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</si>
  <si>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</si>
  <si>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</si>
  <si>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</si>
  <si>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</si>
  <si>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</si>
  <si>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</si>
  <si>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</si>
  <si>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</si>
  <si>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</si>
  <si>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</si>
  <si>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</si>
  <si>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</si>
  <si>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</si>
  <si>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</si>
  <si>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</si>
  <si>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</si>
  <si>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</si>
  <si>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</si>
  <si>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</si>
  <si>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</si>
  <si>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</si>
  <si>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</si>
  <si>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</si>
  <si>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</si>
  <si>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</si>
  <si>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</si>
  <si>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</si>
  <si>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</si>
  <si>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</si>
  <si>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</si>
  <si>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</si>
  <si>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</si>
  <si>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</si>
  <si>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</si>
  <si>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</si>
  <si>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</si>
  <si>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</si>
  <si>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</si>
  <si>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</si>
  <si>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</si>
  <si>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</si>
  <si>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</si>
  <si>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</si>
  <si>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</si>
  <si>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</si>
  <si>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</si>
  <si>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</si>
  <si>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</si>
  <si>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</si>
  <si>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</si>
  <si>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</si>
  <si>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</si>
  <si>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</si>
  <si>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</si>
  <si>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</si>
  <si>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</si>
  <si>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</si>
  <si>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</si>
  <si>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</si>
  <si>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</si>
  <si>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</si>
  <si>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</si>
  <si>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</si>
  <si>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</si>
  <si>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</si>
  <si>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</si>
  <si>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</si>
  <si>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</si>
  <si>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</si>
  <si>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</si>
  <si>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</si>
  <si>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</si>
  <si>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</si>
  <si>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</si>
  <si>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</si>
  <si>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</si>
  <si>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</si>
  <si>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</si>
  <si>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</si>
  <si>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</si>
  <si>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</si>
  <si>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</si>
  <si>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</si>
  <si>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</si>
  <si>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</si>
  <si>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</si>
  <si>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</si>
  <si>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</si>
  <si>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</si>
  <si>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</si>
  <si>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</si>
  <si>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</si>
  <si>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</si>
  <si>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</si>
  <si>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</si>
  <si>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</si>
  <si>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</si>
  <si>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</si>
  <si>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</si>
  <si>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</si>
  <si>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</si>
  <si>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</si>
  <si>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</si>
  <si>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</si>
  <si>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</si>
  <si>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</si>
  <si>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</si>
  <si>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</si>
  <si>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</si>
  <si>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</si>
  <si>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</si>
  <si>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</si>
  <si>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</si>
  <si>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</si>
  <si>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</si>
  <si>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</si>
  <si>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</si>
  <si>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</si>
  <si>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</si>
  <si>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</si>
  <si>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</si>
  <si>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</si>
  <si>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</si>
  <si>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</si>
  <si>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</si>
  <si>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</si>
  <si>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</si>
  <si>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</si>
  <si>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</si>
  <si>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</si>
  <si>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</si>
  <si>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</si>
  <si>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</si>
  <si>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</si>
  <si>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</si>
  <si>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</si>
  <si>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</si>
  <si>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</si>
  <si>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</si>
  <si>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</si>
  <si>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</si>
  <si>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</si>
  <si>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</si>
  <si>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</si>
  <si>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</si>
  <si>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</si>
  <si>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</si>
  <si>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</si>
  <si>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</si>
  <si>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</si>
  <si>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</si>
  <si>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</si>
  <si>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</si>
  <si>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</si>
  <si>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</si>
  <si>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</si>
  <si>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</si>
  <si>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</si>
  <si>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</si>
  <si>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</si>
  <si>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</si>
  <si>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</si>
  <si>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</si>
  <si>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</si>
  <si>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</si>
  <si>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</si>
  <si>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</si>
  <si>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</si>
  <si>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</si>
  <si>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</si>
  <si>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</si>
  <si>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</si>
  <si>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</si>
  <si>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</si>
  <si>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</si>
  <si>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</si>
  <si>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</si>
  <si>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</si>
  <si>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</si>
  <si>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</si>
  <si>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</si>
  <si>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</si>
  <si>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</si>
  <si>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</si>
  <si>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</si>
  <si>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</si>
  <si>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</si>
  <si>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</si>
  <si>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</si>
  <si>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</si>
  <si>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</si>
  <si>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</si>
  <si>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</si>
  <si>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</si>
  <si>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</si>
  <si>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</si>
  <si>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</si>
  <si>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</si>
  <si>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</si>
  <si>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</si>
  <si>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</si>
  <si>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</si>
  <si>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</si>
  <si>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</si>
  <si>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</si>
  <si>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</si>
  <si>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</si>
  <si>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</si>
  <si>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</si>
  <si>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</si>
  <si>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</si>
  <si>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</si>
  <si>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</si>
  <si>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</si>
  <si>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</si>
  <si>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</si>
  <si>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</si>
  <si>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</si>
  <si>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</si>
  <si>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</si>
  <si>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</si>
  <si>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</si>
  <si>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</si>
  <si>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</si>
  <si>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</si>
  <si>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</si>
  <si>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</si>
  <si>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</si>
  <si>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</si>
  <si>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</si>
  <si>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</si>
  <si>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</si>
  <si>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</si>
  <si>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</si>
  <si>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</si>
  <si>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</si>
  <si>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</si>
  <si>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</si>
  <si>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</si>
  <si>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</si>
  <si>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</si>
  <si>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</si>
  <si>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</si>
  <si>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</si>
  <si>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</si>
  <si>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</si>
  <si>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</si>
  <si>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</si>
  <si>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</si>
  <si>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</si>
  <si>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</si>
  <si>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</si>
  <si>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</si>
  <si>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</si>
  <si>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</si>
  <si>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</si>
  <si>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</si>
  <si>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</si>
  <si>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</si>
  <si>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</si>
  <si>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</si>
  <si>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</si>
  <si>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</si>
  <si>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</si>
  <si>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</si>
  <si>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</si>
  <si>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</si>
  <si>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</si>
  <si>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</si>
  <si>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</si>
  <si>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</si>
  <si>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</si>
  <si>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</si>
  <si>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</si>
  <si>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</si>
  <si>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</si>
  <si>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</si>
  <si>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</si>
  <si>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</si>
  <si>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</si>
  <si>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</si>
  <si>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</si>
  <si>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</si>
  <si>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</si>
  <si>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</si>
  <si>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</si>
  <si>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</si>
  <si>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</si>
  <si>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</si>
  <si>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</si>
  <si>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</si>
  <si>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</si>
  <si>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</si>
  <si>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</si>
  <si>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</si>
  <si>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</si>
  <si>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</si>
  <si>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</si>
  <si>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</si>
  <si>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</si>
  <si>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</si>
  <si>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</si>
  <si>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</si>
  <si>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</si>
  <si>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</si>
  <si>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</si>
  <si>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</si>
  <si>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</si>
  <si>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</si>
  <si>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</si>
  <si>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</si>
  <si>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</si>
  <si>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</si>
  <si>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</si>
  <si>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</si>
  <si>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</si>
  <si>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</si>
  <si>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</si>
  <si>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</si>
  <si>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</si>
  <si>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</si>
  <si>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</si>
  <si>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</si>
  <si>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</si>
  <si>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</si>
  <si>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</si>
  <si>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</si>
  <si>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</si>
  <si>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</si>
  <si>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</si>
  <si>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</si>
  <si>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</si>
  <si>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</si>
  <si>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</si>
  <si>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</si>
  <si>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</si>
  <si>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</si>
  <si>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</si>
  <si>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</si>
  <si>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</si>
  <si>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</si>
  <si>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</si>
  <si>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</si>
  <si>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</si>
  <si>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</si>
  <si>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</si>
  <si>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</si>
  <si>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</si>
  <si>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</si>
  <si>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</si>
  <si>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</si>
  <si>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</si>
  <si>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</si>
  <si>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</si>
  <si>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</si>
  <si>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</si>
  <si>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</si>
  <si>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</si>
  <si>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</si>
  <si>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</si>
  <si>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</si>
  <si>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</si>
  <si>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</si>
  <si>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</si>
  <si>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</si>
  <si>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</si>
  <si>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</si>
  <si>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</si>
  <si>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</si>
  <si>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</si>
  <si>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</si>
  <si>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</si>
  <si>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</si>
  <si>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</si>
  <si>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</si>
  <si>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</si>
  <si>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</si>
  <si>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</si>
  <si>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</si>
  <si>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</si>
  <si>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</si>
  <si>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</si>
  <si>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</si>
  <si>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</si>
  <si>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</si>
  <si>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</si>
  <si>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</si>
  <si>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</si>
  <si>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</si>
  <si>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</si>
  <si>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</si>
  <si>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</si>
  <si>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</si>
  <si>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</si>
  <si>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</si>
  <si>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</si>
  <si>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</si>
  <si>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</si>
  <si>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</si>
  <si>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</si>
  <si>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</si>
  <si>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</si>
  <si>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</si>
  <si>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</si>
  <si>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</si>
  <si>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</si>
  <si>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</si>
  <si>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</si>
  <si>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</si>
  <si>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</si>
  <si>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</si>
  <si>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</si>
  <si>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</si>
  <si>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</si>
  <si>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</si>
  <si>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</si>
  <si>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</si>
  <si>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</si>
  <si>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</si>
  <si>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</si>
  <si>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</si>
  <si>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</si>
  <si>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</si>
  <si>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</si>
  <si>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</si>
  <si>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</si>
  <si>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</si>
  <si>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</si>
  <si>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</si>
  <si>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</si>
  <si>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</si>
  <si>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</si>
  <si>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</si>
  <si>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</si>
  <si>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</si>
  <si>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</si>
  <si>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</si>
  <si>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</si>
  <si>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</si>
  <si>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</si>
  <si>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</si>
  <si>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</si>
  <si>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</si>
  <si>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</si>
  <si>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</si>
  <si>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</si>
  <si>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</si>
  <si>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</si>
  <si>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</si>
  <si>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</si>
  <si>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</si>
  <si>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</si>
  <si>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</si>
  <si>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</si>
  <si>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</si>
  <si>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</si>
  <si>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</si>
  <si>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</si>
  <si>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</si>
  <si>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</si>
  <si>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</si>
  <si>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</si>
  <si>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</si>
  <si>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</si>
  <si>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</si>
  <si>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</si>
  <si>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</si>
  <si>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</si>
  <si>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</si>
  <si>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</si>
  <si>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</si>
  <si>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</si>
  <si>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</si>
  <si>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</si>
  <si>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</si>
  <si>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</si>
  <si>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</si>
  <si>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</si>
  <si>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</si>
  <si>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</si>
  <si>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</si>
  <si>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</si>
  <si>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</si>
  <si>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</si>
  <si>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</si>
  <si>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</si>
  <si>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</si>
  <si>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</si>
  <si>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</si>
  <si>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</si>
  <si>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</si>
  <si>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</si>
  <si>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</si>
  <si>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</si>
  <si>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</si>
  <si>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</si>
  <si>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</si>
  <si>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</si>
  <si>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</si>
  <si>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</si>
  <si>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</si>
  <si>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</si>
  <si>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</si>
  <si>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</si>
  <si>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</si>
  <si>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</si>
  <si>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</si>
  <si>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</si>
  <si>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</si>
  <si>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</si>
  <si>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</si>
  <si>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</si>
  <si>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</si>
  <si>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</si>
  <si>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</si>
  <si>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</si>
  <si>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</si>
  <si>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</si>
  <si>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</si>
  <si>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</si>
  <si>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</si>
  <si>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</si>
  <si>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</si>
  <si>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</si>
  <si>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</si>
  <si>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</si>
  <si>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</si>
  <si>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</si>
  <si>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</si>
  <si>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</si>
  <si>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</si>
  <si>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</si>
  <si>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</si>
  <si>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</si>
  <si>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</si>
  <si>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</si>
  <si>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</si>
  <si>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</si>
  <si>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</si>
  <si>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</si>
  <si>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</si>
  <si>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</si>
  <si>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</si>
  <si>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</si>
  <si>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</si>
  <si>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</si>
  <si>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</si>
  <si>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</si>
  <si>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</si>
  <si>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</si>
  <si>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</si>
  <si>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</si>
  <si>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</si>
  <si>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</si>
  <si>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</si>
  <si>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</si>
  <si>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</si>
  <si>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</si>
  <si>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</si>
  <si>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</si>
  <si>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</si>
  <si>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</si>
  <si>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</si>
  <si>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</si>
  <si>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</si>
  <si>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</si>
  <si>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</si>
  <si>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</si>
  <si>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</si>
  <si>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</si>
  <si>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</si>
  <si>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</si>
  <si>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</si>
  <si>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</si>
  <si>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</si>
  <si>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</si>
  <si>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</si>
  <si>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</si>
  <si>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</si>
  <si>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</si>
  <si>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</si>
  <si>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</si>
  <si>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</si>
  <si>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</si>
  <si>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</si>
  <si>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</si>
  <si>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</si>
  <si>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</si>
  <si>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</si>
  <si>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</si>
  <si>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</si>
  <si>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</si>
  <si>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</si>
  <si>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</si>
  <si>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</si>
  <si>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</si>
  <si>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</si>
  <si>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</si>
  <si>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</si>
  <si>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</si>
  <si>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</si>
  <si>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</si>
  <si>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</si>
  <si>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</si>
  <si>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</si>
  <si>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</si>
  <si>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</si>
  <si>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</si>
  <si>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</si>
  <si>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</si>
  <si>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</si>
  <si>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</si>
  <si>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</si>
  <si>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</si>
  <si>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</si>
  <si>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</si>
  <si>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</si>
  <si>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</si>
  <si>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</si>
  <si>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</si>
  <si>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</si>
  <si>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</si>
  <si>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</si>
  <si>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</si>
  <si>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</si>
  <si>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</si>
  <si>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</si>
  <si>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</si>
  <si>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</si>
  <si>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</si>
  <si>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</si>
  <si>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</si>
  <si>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</si>
  <si>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</si>
  <si>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</si>
  <si>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</si>
  <si>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</si>
  <si>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</si>
  <si>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</si>
  <si>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</si>
  <si>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</si>
  <si>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</si>
  <si>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</si>
  <si>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</si>
  <si>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</si>
  <si>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</si>
  <si>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</si>
  <si>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</si>
  <si>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</si>
  <si>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</si>
  <si>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</si>
  <si>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</si>
  <si>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</si>
  <si>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</si>
  <si>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</si>
  <si>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</si>
  <si>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</si>
  <si>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</si>
  <si>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</si>
  <si>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</si>
  <si>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</si>
  <si>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</si>
  <si>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</si>
  <si>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</si>
  <si>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</si>
  <si>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</si>
  <si>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</si>
  <si>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</si>
  <si>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</si>
  <si>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</si>
  <si>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</si>
  <si>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</si>
  <si>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</si>
  <si>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</si>
  <si>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</si>
  <si>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</si>
  <si>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</si>
  <si>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</si>
  <si>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</si>
  <si>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</si>
  <si>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</si>
  <si>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</si>
  <si>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</si>
  <si>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</si>
  <si>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</si>
  <si>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</si>
  <si>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</si>
  <si>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</si>
  <si>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</si>
  <si>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</si>
  <si>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</si>
  <si>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</si>
  <si>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</si>
  <si>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</si>
  <si>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</si>
  <si>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</si>
  <si>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</si>
  <si>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</si>
  <si>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</si>
  <si>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</si>
  <si>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</si>
  <si>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</si>
  <si>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</si>
  <si>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</si>
  <si>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</si>
  <si>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</si>
  <si>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</si>
  <si>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</si>
  <si>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</si>
  <si>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</si>
  <si>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</si>
  <si>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</si>
  <si>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</si>
  <si>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</si>
  <si>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</si>
  <si>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</si>
  <si>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</si>
  <si>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</si>
  <si>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</si>
  <si>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</si>
  <si>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</si>
  <si>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</si>
  <si>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</si>
  <si>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</si>
  <si>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</si>
  <si>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</si>
  <si>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</si>
  <si>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</si>
  <si>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</si>
  <si>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</si>
  <si>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</si>
  <si>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</si>
  <si>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</si>
  <si>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</si>
  <si>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</si>
  <si>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</si>
  <si>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</si>
  <si>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</si>
  <si>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</si>
  <si>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</si>
  <si>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</si>
  <si>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</si>
  <si>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</si>
  <si>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</si>
  <si>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</si>
  <si>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</si>
  <si>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</si>
  <si>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</si>
  <si>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</si>
  <si>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</si>
  <si>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</si>
  <si>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</si>
  <si>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</si>
  <si>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</si>
  <si>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</si>
  <si>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</si>
  <si>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</si>
  <si>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</si>
  <si>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</si>
  <si>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</si>
  <si>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</si>
  <si>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</si>
  <si>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</si>
  <si>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</si>
  <si>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</si>
  <si>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</si>
  <si>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</si>
  <si>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</si>
  <si>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</si>
  <si>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</si>
  <si>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</si>
  <si>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</si>
  <si>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</si>
  <si>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</si>
  <si>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</si>
  <si>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</si>
  <si>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</si>
  <si>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</si>
  <si>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</si>
  <si>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</si>
  <si>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</si>
  <si>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</si>
  <si>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</si>
  <si>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</si>
  <si>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</si>
  <si>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</si>
  <si>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</si>
  <si>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</si>
  <si>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</si>
  <si>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</si>
  <si>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</si>
  <si>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</si>
  <si>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</si>
  <si>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</si>
  <si>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</si>
  <si>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</si>
  <si>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</si>
  <si>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</si>
  <si>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</si>
  <si>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</si>
  <si>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</si>
  <si>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</si>
  <si>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</si>
  <si>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</si>
  <si>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</si>
  <si>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</si>
  <si>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</si>
  <si>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</si>
  <si>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</si>
  <si>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</si>
  <si>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</si>
  <si>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</si>
  <si>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</si>
  <si>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</si>
  <si>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</si>
  <si>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</si>
  <si>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</si>
  <si>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</si>
  <si>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</si>
  <si>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</si>
  <si>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</si>
  <si>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</si>
  <si>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</si>
  <si>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</si>
  <si>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</si>
  <si>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</si>
  <si>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</si>
  <si>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</si>
  <si>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</si>
  <si>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</si>
  <si>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</si>
  <si>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</si>
  <si>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</si>
  <si>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</si>
  <si>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</si>
  <si>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</si>
  <si>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</si>
  <si>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</si>
  <si>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</si>
  <si>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</si>
  <si>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</si>
  <si>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</si>
  <si>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</si>
  <si>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</si>
  <si>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</si>
  <si>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</si>
  <si>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</si>
  <si>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</si>
  <si>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</si>
  <si>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</si>
  <si>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</si>
  <si>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</si>
  <si>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</si>
  <si>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</si>
  <si>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</si>
  <si>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</si>
  <si>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</si>
  <si>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</si>
  <si>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</si>
  <si>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</si>
  <si>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</si>
  <si>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</si>
  <si>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</si>
  <si>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</si>
  <si>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</si>
  <si>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</si>
  <si>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</si>
  <si>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</si>
  <si>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</si>
  <si>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</si>
  <si>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</si>
  <si>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</si>
  <si>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</si>
  <si>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</si>
  <si>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</si>
  <si>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</si>
  <si>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</si>
  <si>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</si>
  <si>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</si>
  <si>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</si>
  <si>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</si>
  <si>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</si>
  <si>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</si>
  <si>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</si>
  <si>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</si>
  <si>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</si>
  <si>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</si>
  <si>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</si>
  <si>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</si>
  <si>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</si>
  <si>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</si>
  <si>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</si>
  <si>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</si>
  <si>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</si>
  <si>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</si>
  <si>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</si>
  <si>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</si>
  <si>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</si>
  <si>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</si>
  <si>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</si>
  <si>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</si>
  <si>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</si>
  <si>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</si>
  <si>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</si>
  <si>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</si>
  <si>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</si>
  <si>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</si>
  <si>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</si>
  <si>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</si>
  <si>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</si>
  <si>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</si>
  <si>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</si>
  <si>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</si>
  <si>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</si>
  <si>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</si>
  <si>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</si>
  <si>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</si>
  <si>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</si>
  <si>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</si>
  <si>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</si>
  <si>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</si>
  <si>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</si>
  <si>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</si>
  <si>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</si>
  <si>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</si>
  <si>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</si>
  <si>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</si>
  <si>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</si>
  <si>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</si>
  <si>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</si>
  <si>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</si>
  <si>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</si>
  <si>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</si>
  <si>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</si>
  <si>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</si>
  <si>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</si>
  <si>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</si>
  <si>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</si>
  <si>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</si>
  <si>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</si>
  <si>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</si>
  <si>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</si>
  <si>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</si>
  <si>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</si>
  <si>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</si>
  <si>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</si>
  <si>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</si>
  <si>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</si>
  <si>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</si>
  <si>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</si>
  <si>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</si>
  <si>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</si>
  <si>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</si>
  <si>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</si>
  <si>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</si>
  <si>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</si>
  <si>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</si>
  <si>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</si>
  <si>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</si>
  <si>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</si>
  <si>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</si>
  <si>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</si>
  <si>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</si>
  <si>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</si>
  <si>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</si>
  <si>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</si>
  <si>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</si>
  <si>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</si>
  <si>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</si>
  <si>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</si>
  <si>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</si>
  <si>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</si>
  <si>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</si>
  <si>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</si>
  <si>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</si>
  <si>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</si>
  <si>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</si>
  <si>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</si>
  <si>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</si>
  <si>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</si>
  <si>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</si>
  <si>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</si>
  <si>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</si>
  <si>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</si>
  <si>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</si>
  <si>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</si>
  <si>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</si>
  <si>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</si>
  <si>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</si>
  <si>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</si>
  <si>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</si>
  <si>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</si>
  <si>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</si>
  <si>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</si>
  <si>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</si>
  <si>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</si>
  <si>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</si>
  <si>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</si>
  <si>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</si>
  <si>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</si>
  <si>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</si>
  <si>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</si>
  <si>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</si>
  <si>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</si>
  <si>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</si>
  <si>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</si>
  <si>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</si>
  <si>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</si>
  <si>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</si>
  <si>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</si>
  <si>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</si>
  <si>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</si>
  <si>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</si>
  <si>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</si>
  <si>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</si>
  <si>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</si>
  <si>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</si>
  <si>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</si>
  <si>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</si>
  <si>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</si>
  <si>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</si>
  <si>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</si>
  <si>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</si>
  <si>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</si>
  <si>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</si>
  <si>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</si>
  <si>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</si>
  <si>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</si>
  <si>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</si>
  <si>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</si>
  <si>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</si>
  <si>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</si>
  <si>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</si>
  <si>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</si>
  <si>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</si>
  <si>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</si>
  <si>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</si>
  <si>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</si>
  <si>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</si>
  <si>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</si>
  <si>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</si>
  <si>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</si>
  <si>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</si>
  <si>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</si>
  <si>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</si>
  <si>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</si>
  <si>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</si>
  <si>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</si>
  <si>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</si>
  <si>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</si>
  <si>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</si>
  <si>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</si>
  <si>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</si>
  <si>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</si>
  <si>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</si>
  <si>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</si>
  <si>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</si>
  <si>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</si>
  <si>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</si>
  <si>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</si>
  <si>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</si>
  <si>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</si>
  <si>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</si>
  <si>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</si>
  <si>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</si>
  <si>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</si>
  <si>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</si>
  <si>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</si>
  <si>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</si>
  <si>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</si>
  <si>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</si>
  <si>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</si>
  <si>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</si>
  <si>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</si>
  <si>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</si>
  <si>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</si>
  <si>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</si>
  <si>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</si>
  <si>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</si>
  <si>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</si>
  <si>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</si>
  <si>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</si>
  <si>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</si>
  <si>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</si>
  <si>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</si>
  <si>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</si>
  <si>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</si>
  <si>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</si>
  <si>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</si>
  <si>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</si>
  <si>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PCM-20251126-00002178</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</si>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</sst>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1"/>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34" fillId="0" borderId="0" xfId="0" applyFont="1"/>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5" totalsRowShown="0" headerRowDxfId="166" dataDxfId="165" headerRowBorderDxfId="163" tableBorderDxfId="164" totalsRowBorderDxfId="162">
  <autoFilter ref="A1:L4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2" totalsRowShown="0" headerRowDxfId="149" dataDxfId="148" headerRowBorderDxfId="146" tableBorderDxfId="147" totalsRowBorderDxfId="145">
  <autoFilter ref="A1:CJ10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5" totalsRowShown="0" headerRowDxfId="56" dataDxfId="55" headerRowBorderDxfId="53" tableBorderDxfId="54">
  <autoFilter ref="A1:L9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33" totalsRowShown="0" headerRowDxfId="40" dataDxfId="39" headerRowBorderDxfId="37" tableBorderDxfId="38" totalsRowBorderDxfId="36">
  <autoFilter ref="A1:L33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9" totalsRowShown="0" headerRowDxfId="23" dataDxfId="22" headerRowBorderDxfId="20" tableBorderDxfId="21">
  <autoFilter ref="A1:L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 totalsRowShown="0" headerRowDxfId="7" headerRowBorderDxfId="5" tableBorderDxfId="6">
  <autoFilter ref="A1:L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0"/>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325.01694907407364</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45987.965375</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45987.965375</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45987.965375</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45987.965375</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45987.965375</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45987.965375</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45987.965375</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45987.965375</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45987.965375</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45987.965375</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45987.965375</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45987.965375</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45987.965375</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45987.965375</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45987.965375</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45987.965375</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45987.965375</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45987.965375</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45987.965375</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45987.965375</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45987.965375</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45987.965375</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45987.965375</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45987.965375</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45987.965375</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45987.965375</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45987.965375</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45987.965375</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45987.965375</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45987.965375</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45987.965375</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45987.965375</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45987.965375</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45987.965375</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45987.965375</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45987.965375</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45987.965375</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45987.965375</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45987.965375</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45987.965375</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45987.965375</v>
      </c>
      <c r="H43" s="135"/>
      <c r="I43" s="137" t="str">
        <f>IFERROR(VLOOKUP(D43,DB!A:F,6,0),"")</f>
        <v/>
      </c>
      <c r="J43" s="137" t="str">
        <f>IFERROR(VLOOKUP(D43,DB!A:G,7,0),"")</f>
        <v/>
      </c>
      <c r="K43" s="133"/>
      <c r="L43" s="132" t="str">
        <f>IFERROR(VLOOKUP(D43,DB!A:I,9,0),"")</f>
        <v/>
      </c>
    </row>
    <row r="44" spans="1:12" s="61" customFormat="1" ht="15" customHeight="1">
      <c r="A44" s="138"/>
      <c r="B44" s="137" t="str">
        <f>IFERROR(VLOOKUP(D44,DB!A:K,11,0),"")</f>
        <v/>
      </c>
      <c r="C44" s="137"/>
      <c r="D44" s="56"/>
      <c r="E44" s="136"/>
      <c r="F44" s="135"/>
      <c r="G44" s="134">
        <f ca="1">IFERROR(NOW()-F44,"-")</f>
        <v>45987.965375</v>
      </c>
      <c r="H44" s="135"/>
      <c r="I44" s="137" t="str">
        <f>IFERROR(VLOOKUP(D44,DB!A:F,6,0),"")</f>
        <v/>
      </c>
      <c r="J44" s="137" t="str">
        <f>IFERROR(VLOOKUP(D44,DB!A:G,7,0),"")</f>
        <v/>
      </c>
      <c r="K44" s="133"/>
      <c r="L44" s="132" t="str">
        <f>IFERROR(VLOOKUP(D44,DB!A:I,9,0),"")</f>
        <v/>
      </c>
    </row>
    <row r="45" spans="1:12" s="61" customFormat="1" ht="15" customHeight="1">
      <c r="A45" s="138"/>
      <c r="B45" s="137" t="str">
        <f>IFERROR(VLOOKUP(D45,DB!A:K,11,0),"")</f>
        <v/>
      </c>
      <c r="C45" s="137"/>
      <c r="D45" s="56"/>
      <c r="E45" s="136"/>
      <c r="F45" s="135"/>
      <c r="G45" s="134">
        <f ca="1">IFERROR(NOW()-F45,"-")</f>
        <v>45987.965375</v>
      </c>
      <c r="H45" s="135"/>
      <c r="I45" s="137" t="str">
        <f>IFERROR(VLOOKUP(D45,DB!A:F,6,0),"")</f>
        <v/>
      </c>
      <c r="J45" s="137" t="str">
        <f>IFERROR(VLOOKUP(D45,DB!A:G,7,0),"")</f>
        <v/>
      </c>
      <c r="K45" s="133"/>
      <c r="L45" s="132" t="str">
        <f>IFERROR(VLOOKUP(D45,DB!A:I,9,0),"")</f>
        <v/>
      </c>
    </row>
    <row r="46" spans="1:12" s="61" customFormat="1" ht="15" customHeight="1">
      <c r="F46" s="131"/>
      <c r="G46" s="130"/>
      <c r="H46" s="131"/>
      <c r="K46" s="129"/>
    </row>
    <row r="47" spans="1:12" s="61" customFormat="1" ht="15" customHeight="1">
      <c r="F47" s="131"/>
      <c r="G47" s="130"/>
      <c r="H47" s="131"/>
      <c r="K47" s="129"/>
    </row>
    <row r="48" spans="1:12" s="61" customFormat="1" ht="15" customHeight="1">
      <c r="F48" s="131"/>
      <c r="G48" s="130"/>
      <c r="H48" s="131"/>
      <c r="K48" s="129"/>
    </row>
    <row r="49" spans="6:11" s="61" customFormat="1" ht="15" customHeight="1">
      <c r="F49" s="131"/>
      <c r="G49" s="130"/>
      <c r="H49" s="131"/>
      <c r="K49" s="129"/>
    </row>
    <row r="50" spans="6:11" s="61" customFormat="1" ht="15" customHeight="1">
      <c r="F50" s="131"/>
      <c r="G50" s="130"/>
      <c r="H50" s="131"/>
      <c r="K50" s="129"/>
    </row>
  </sheetData>
  <customSheetViews>
    <customSheetView guid="{F6042A99-DD27-4453-835D-0834D95730CC}" filter="1" showAutoFilter="1">
      <pageMargins left="0" right="0" top="0" bottom="0" header="0" footer="0"/>
      <autoFilter ref="B1:M1" xr:uid="{E1B85D07-94B0-4108-921B-A097C4A7F6E6}"/>
    </customSheetView>
  </customSheetViews>
  <dataValidations count="2">
    <dataValidation allowBlank="1" showInputMessage="1" showErrorMessage="1" sqref="E1" xr:uid="{5DBA255D-CDD9-49FB-AD3C-AF70AB4EE696}"/>
    <dataValidation type="list" allowBlank="1" showInputMessage="1" showErrorMessage="1" sqref="E2:E4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2"/>
  <sheetViews>
    <sheetView tabSelected="1" workbookViewId="0">
      <pane ySplit="1" topLeftCell="A2" activePane="bottomLeft" state="frozen"/>
      <selection pane="bottomLeft" activeCell="F6" sqref="F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162.9655370370383</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3.5779560185183072</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39107</v>
      </c>
      <c r="B5" s="18" t="str">
        <f>IFERROR(VLOOKUP(D5,DB!A:K,11,0),"")</f>
        <v>R2</v>
      </c>
      <c r="C5" s="18">
        <v>1</v>
      </c>
      <c r="D5" s="18" t="s">
        <v>38846</v>
      </c>
      <c r="E5" s="99" t="s">
        <v>39021</v>
      </c>
      <c r="F5" s="100">
        <v>45987.961817129632</v>
      </c>
      <c r="G5" s="101">
        <f ca="1">IFERROR(NOW()-F5,"-")</f>
        <v>3.5578703682404011E-3</v>
      </c>
      <c r="H5" s="100">
        <v>45987.955601851849</v>
      </c>
      <c r="I5" s="18" t="str">
        <f>IFERROR(VLOOKUP(D5,DB!A:F,6,0),"")</f>
        <v>Power cube</v>
      </c>
      <c r="J5" s="18" t="str">
        <f>IFERROR(VLOOKUP(D5,DB!A:G,7,0),"")</f>
        <v>Good+No BB Design</v>
      </c>
      <c r="K5" s="19"/>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9"/>
      <c r="E6" s="99"/>
      <c r="F6" s="100"/>
      <c r="G6" s="101">
        <f ca="1">IFERROR(NOW()-F6,"-")</f>
        <v>45987.965375</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45987.965375</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45987.965375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45987.965375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45987.965375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45987.965375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45987.965375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45987.965375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45987.965375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45987.965375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45987.965375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45987.965375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45987.965375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45987.965375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45987.965375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45987.965375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45987.965375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45987.965375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45987.965375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45987.965375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45987.965375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45987.965375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45987.965375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45987.965375</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45987.965375</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45987.965375</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45987.965375</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45987.965375</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45987.965375</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45987.965375</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45987.965375</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45987.965375</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45987.965375</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45987.965375</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45987.965375</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45987.965375</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45987.965375</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45987.965375</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45987.965375</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45987.965375</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45987.965375</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45987.965375</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45987.965375</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45987.965375</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45987.965375</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45987.965375</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45987.965375</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45987.965375</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45987.965375</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45987.965375</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45987.965375</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45987.965375</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45987.965375</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45987.965375</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45987.965375</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45987.965375</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45987.965375</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45987.965375</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45987.965375</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45987.965375</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45987.965375</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45987.965375</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45987.965375</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45987.965375</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45987.965375</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45987.965375</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45987.965375</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45987.965375</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45987.965375</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45987.965375</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45987.965375</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45987.965375</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45987.965375</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45987.965375</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45987.965375</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45987.965375</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45987.965375</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45987.965375</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45987.965375</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45987.965375</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45987.965375</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45987.965375</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45987.965375</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45987.965375</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45987.965375</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45987.965375</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45987.965375</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45987.965375</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45987.965375</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45987.965375</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45987.965375</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45987.965375</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45987.965375</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45987.965375</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45987.965375</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45987.965375</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row r="102" spans="1:88" ht="31.5" customHeight="1">
      <c r="A102" s="98"/>
      <c r="B102" s="18" t="str">
        <f>IFERROR(VLOOKUP(D102,DB!A:K,11,0),"")</f>
        <v/>
      </c>
      <c r="C102" s="18"/>
      <c r="D102" s="18"/>
      <c r="E102" s="99"/>
      <c r="F102" s="100"/>
      <c r="G102" s="101">
        <f ca="1">IFERROR(NOW()-F102,"-")</f>
        <v>45987.965375</v>
      </c>
      <c r="H102" s="100"/>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6"/>
    </row>
  </sheetData>
  <dataValidations count="2">
    <dataValidation allowBlank="1" showInputMessage="1" showErrorMessage="1" sqref="E1" xr:uid="{4D935161-CDD3-4592-B877-3FB59C99E142}"/>
    <dataValidation type="list" allowBlank="1" showInputMessage="1" showErrorMessage="1" sqref="E3:E10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5"/>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c r="E2" s="92"/>
      <c r="F2" s="20"/>
      <c r="G2" s="21">
        <f t="shared" ref="G2:G44" ca="1" si="0">IFERROR(NOW()-F2,"-")</f>
        <v>45987.965375</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45987.965375</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45987.965375</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45987.965375</v>
      </c>
      <c r="H5" s="22"/>
      <c r="I5" s="19" t="str">
        <f>IFERROR(VLOOKUP(D5,DB!A:F,6,0),"")</f>
        <v/>
      </c>
      <c r="J5" s="18" t="str">
        <f>IFERROR(VLOOKUP(D5,DB!A:G,7,0),"")</f>
        <v/>
      </c>
      <c r="K5" s="42"/>
      <c r="L5" s="23" t="str">
        <f>IFERROR(VLOOKUP(D5,DB!A:I,9,0),"")</f>
        <v/>
      </c>
    </row>
    <row r="6" spans="1:13" ht="15" customHeight="1">
      <c r="A6" s="19"/>
      <c r="B6" s="58" t="str">
        <f>IFERROR(VLOOKUP(D6,DB!A:K,11,0),"")</f>
        <v/>
      </c>
      <c r="C6" s="18"/>
      <c r="D6" s="82"/>
      <c r="E6" s="18"/>
      <c r="F6" s="20"/>
      <c r="G6" s="21">
        <f t="shared" ca="1" si="0"/>
        <v>45987.965375</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45987.965375</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45987.965375</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45987.965375</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45987.965375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45987.965375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45987.965375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45987.965375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45987.965375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45987.965375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45987.965375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45987.965375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58"/>
      <c r="E18" s="18"/>
      <c r="F18" s="20"/>
      <c r="G18" s="21">
        <f t="shared" ca="1" si="0"/>
        <v>45987.965375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45987.965375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45987.965375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45987.965375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45987.965375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45987.965375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45987.965375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45987.965375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45987.965375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45987.965375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45987.965375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45987.965375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45987.965375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45987.965375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45987.965375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45987.965375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45987.965375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45987.965375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45987.965375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45987.965375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45987.965375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45987.965375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45987.965375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45987.965375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45987.965375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45987.965375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45987.965375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ref="G45:G108" ca="1" si="1">IFERROR(NOW()-F45,"-")</f>
        <v>45987.965375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45987.965375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45987.965375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45987.965375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45987.965375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45987.965375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45987.965375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45987.965375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45987.965375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45987.965375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45987.965375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45987.965375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45987.965375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45987.965375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45987.965375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45987.965375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45987.965375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45987.965375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45987.965375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45987.965375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45987.965375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45987.965375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45987.965375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45987.965375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45987.965375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45987.965375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45987.965375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45987.965375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45987.965375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45987.965375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45987.965375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45987.965375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45987.965375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45987.965375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45987.965375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45987.965375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45987.965375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45987.965375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45987.965375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45987.965375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45987.965375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45987.965375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45987.965375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45987.965375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45987.965375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45987.965375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45987.965375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45987.965375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45987.965375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45987.965375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45987.965375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45987.965375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45987.965375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45987.965375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45987.965375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45987.965375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45987.965375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45987.965375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45987.965375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45987.965375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45987.965375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45987.965375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45987.965375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45987.965375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ref="G109:G172" ca="1" si="2">IFERROR(NOW()-F109,"-")</f>
        <v>45987.965375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45987.965375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45987.965375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45987.965375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45987.965375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45987.965375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45987.965375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45987.965375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45987.965375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45987.965375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45987.965375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45987.965375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45987.965375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45987.965375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45987.965375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45987.965375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45987.965375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45987.965375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45987.965375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45987.965375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45987.965375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45987.965375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45987.965375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45987.965375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45987.965375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45987.965375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45987.965375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45987.965375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45987.965375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45987.965375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45987.965375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45987.965375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45987.965375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45987.965375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45987.965375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45987.965375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45987.965375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45987.965375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45987.965375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45987.965375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45987.965375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45987.965375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45987.965375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45987.965375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45987.965375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45987.965375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45987.965375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45987.965375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45987.965375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45987.965375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45987.965375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45987.965375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45987.965375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45987.965375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45987.965375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45987.965375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45987.965375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45987.965375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45987.965375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45987.965375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45987.965375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45987.965375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45987.965375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45987.965375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ref="G173:G236" ca="1" si="3">IFERROR(NOW()-F173,"-")</f>
        <v>45987.965375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45987.965375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45987.965375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45987.965375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45987.965375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45987.965375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45987.965375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45987.965375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45987.965375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45987.965375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45987.965375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45987.965375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45987.965375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45987.965375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45987.965375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45987.965375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45987.965375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45987.965375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45987.965375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45987.965375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45987.965375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45987.965375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45987.965375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45987.965375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45987.965375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45987.965375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45987.965375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45987.965375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45987.965375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45987.965375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45987.965375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45987.965375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45987.965375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45987.965375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45987.965375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45987.965375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45987.965375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45987.965375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45987.965375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45987.965375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45987.965375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45987.965375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45987.965375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45987.965375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45987.965375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45987.965375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45987.965375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45987.965375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45987.965375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45987.965375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45987.965375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45987.965375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45987.965375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45987.965375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45987.965375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45987.965375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45987.965375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45987.965375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45987.965375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45987.965375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45987.965375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45987.965375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45987.965375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45987.965375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ref="G237:G300" ca="1" si="4">IFERROR(NOW()-F237,"-")</f>
        <v>45987.965375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45987.965375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45987.965375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45987.965375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45987.965375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45987.965375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45987.965375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45987.965375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45987.965375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45987.965375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45987.965375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45987.965375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45987.965375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45987.965375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45987.965375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45987.965375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45987.965375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45987.965375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45987.965375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45987.965375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45987.965375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45987.965375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45987.965375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45987.965375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45987.965375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45987.965375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45987.965375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45987.965375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45987.965375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45987.965375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45987.965375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45987.965375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45987.965375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45987.965375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45987.965375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45987.965375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45987.965375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45987.965375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45987.965375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45987.965375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45987.965375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45987.965375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45987.965375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45987.965375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45987.965375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45987.965375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45987.965375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45987.965375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45987.965375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45987.965375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45987.965375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45987.965375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45987.965375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45987.965375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45987.965375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45987.965375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45987.965375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45987.965375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45987.965375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45987.965375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45987.965375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45987.965375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45987.965375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45987.965375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ref="G301:G364" ca="1" si="5">IFERROR(NOW()-F301,"-")</f>
        <v>45987.965375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45987.965375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45987.965375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45987.965375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45987.965375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45987.965375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45987.965375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45987.965375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45987.965375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45987.965375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45987.965375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45987.965375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45987.965375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45987.965375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45987.965375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45987.965375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45987.965375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45987.965375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45987.965375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45987.965375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45987.965375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45987.965375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45987.965375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45987.965375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45987.965375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45987.965375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45987.965375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45987.965375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45987.965375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45987.965375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45987.965375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45987.965375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45987.965375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45987.965375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45987.965375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45987.965375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45987.965375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45987.965375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45987.965375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45987.965375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45987.965375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45987.965375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45987.965375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45987.965375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45987.965375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45987.965375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45987.965375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45987.965375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45987.965375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45987.965375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45987.965375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45987.965375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45987.965375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45987.965375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45987.965375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45987.965375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45987.965375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45987.965375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45987.965375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45987.965375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45987.965375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45987.965375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45987.965375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45987.965375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ref="G365:G428" ca="1" si="6">IFERROR(NOW()-F365,"-")</f>
        <v>45987.965375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45987.965375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45987.965375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45987.965375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45987.965375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45987.965375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45987.965375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45987.965375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45987.965375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45987.965375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45987.965375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45987.965375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45987.965375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45987.965375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45987.965375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45987.965375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45987.965375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45987.965375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45987.965375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45987.965375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45987.965375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45987.965375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45987.965375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45987.965375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45987.965375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45987.965375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45987.965375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45987.965375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45987.965375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45987.965375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45987.965375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45987.965375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45987.965375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45987.965375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45987.965375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45987.965375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45987.965375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45987.965375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45987.965375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45987.965375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45987.965375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45987.965375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45987.965375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45987.965375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45987.965375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45987.965375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45987.965375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45987.965375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45987.965375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45987.965375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45987.965375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45987.965375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45987.965375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45987.965375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45987.965375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45987.965375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45987.965375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45987.965375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45987.965375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45987.965375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45987.965375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45987.965375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45987.965375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45987.965375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ref="G429:G492" ca="1" si="7">IFERROR(NOW()-F429,"-")</f>
        <v>45987.965375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45987.965375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45987.965375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45987.965375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45987.965375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45987.965375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45987.965375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45987.965375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45987.965375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45987.965375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45987.965375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45987.965375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45987.965375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45987.965375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45987.965375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45987.965375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45987.965375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45987.965375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45987.965375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45987.965375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45987.965375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45987.965375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45987.965375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45987.965375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45987.965375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45987.965375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45987.965375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45987.965375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45987.965375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45987.965375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45987.965375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45987.965375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45987.965375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45987.965375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45987.965375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45987.965375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45987.965375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45987.965375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45987.965375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45987.965375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45987.965375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45987.965375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45987.965375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45987.965375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45987.965375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45987.965375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45987.965375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45987.965375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45987.965375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45987.965375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45987.965375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45987.965375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45987.965375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45987.965375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45987.965375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45987.965375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45987.965375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45987.965375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45987.965375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45987.965375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45987.965375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45987.965375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45987.965375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45987.965375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ref="G493:G556" ca="1" si="8">IFERROR(NOW()-F493,"-")</f>
        <v>45987.965375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45987.965375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45987.965375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45987.965375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45987.965375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45987.965375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45987.965375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45987.965375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45987.965375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45987.965375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45987.965375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45987.965375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45987.965375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45987.965375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45987.965375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45987.965375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45987.965375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45987.965375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45987.965375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45987.965375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45987.965375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45987.965375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45987.965375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45987.965375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45987.965375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45987.965375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45987.965375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45987.965375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45987.965375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45987.965375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45987.965375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45987.965375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45987.965375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45987.965375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45987.965375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45987.965375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45987.965375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45987.965375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45987.965375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45987.965375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45987.965375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45987.965375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45987.965375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45987.965375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45987.965375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45987.965375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45987.965375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45987.965375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45987.965375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45987.965375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45987.965375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45987.965375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45987.965375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45987.965375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45987.965375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45987.965375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45987.965375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45987.965375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45987.965375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45987.965375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45987.965375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45987.965375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45987.965375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45987.965375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ref="G557:G620" ca="1" si="9">IFERROR(NOW()-F557,"-")</f>
        <v>45987.965375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45987.965375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45987.965375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45987.965375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45987.965375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45987.965375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45987.965375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45987.965375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45987.965375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45987.965375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45987.965375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45987.965375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45987.965375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45987.965375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45987.965375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45987.965375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45987.965375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45987.965375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45987.965375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45987.965375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45987.965375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45987.965375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45987.965375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45987.965375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45987.965375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45987.965375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45987.965375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45987.965375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45987.965375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45987.965375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45987.965375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45987.965375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45987.965375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45987.965375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45987.965375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45987.965375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45987.965375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45987.965375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45987.965375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45987.965375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45987.965375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45987.965375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45987.965375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45987.965375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45987.965375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45987.965375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45987.965375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45987.965375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45987.965375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45987.965375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45987.965375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45987.965375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45987.965375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45987.965375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45987.965375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45987.965375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45987.965375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45987.965375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45987.965375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45987.965375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45987.965375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45987.965375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45987.965375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45987.965375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ref="G621:G684" ca="1" si="10">IFERROR(NOW()-F621,"-")</f>
        <v>45987.965375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45987.965375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45987.965375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45987.965375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45987.965375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45987.965375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45987.965375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45987.965375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45987.965375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45987.965375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45987.965375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45987.965375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45987.965375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45987.965375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45987.965375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45987.965375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45987.965375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45987.965375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45987.965375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45987.965375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45987.965375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45987.965375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45987.965375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45987.965375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45987.965375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45987.965375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45987.965375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45987.965375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45987.965375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45987.965375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45987.965375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45987.965375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45987.965375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45987.965375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45987.965375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45987.965375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45987.965375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45987.965375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45987.965375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45987.965375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45987.965375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45987.965375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45987.965375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45987.965375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45987.965375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45987.965375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45987.965375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45987.965375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45987.965375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45987.965375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45987.965375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45987.965375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45987.965375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45987.965375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45987.965375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45987.965375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45987.965375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45987.965375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45987.965375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45987.965375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45987.965375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45987.965375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45987.965375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45987.965375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ref="G685:G748" ca="1" si="11">IFERROR(NOW()-F685,"-")</f>
        <v>45987.965375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45987.965375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45987.965375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45987.965375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45987.965375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45987.965375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45987.965375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45987.965375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45987.965375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45987.965375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45987.965375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45987.965375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45987.965375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45987.965375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45987.965375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45987.965375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45987.965375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45987.965375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45987.965375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45987.965375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45987.965375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45987.965375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45987.965375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45987.965375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45987.965375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45987.965375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45987.965375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45987.965375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45987.965375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45987.965375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45987.965375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45987.965375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45987.965375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45987.965375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45987.965375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45987.965375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45987.965375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45987.965375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45987.965375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45987.965375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45987.965375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45987.965375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45987.965375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45987.965375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45987.965375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45987.965375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45987.965375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45987.965375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45987.965375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45987.965375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45987.965375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45987.965375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45987.965375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45987.965375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45987.965375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45987.965375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45987.965375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45987.965375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45987.965375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45987.965375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45987.965375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45987.965375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45987.965375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45987.965375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ref="G749:G812" ca="1" si="12">IFERROR(NOW()-F749,"-")</f>
        <v>45987.965375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45987.965375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45987.965375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45987.965375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45987.965375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45987.965375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45987.965375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45987.965375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45987.965375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45987.965375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45987.965375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45987.965375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45987.965375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45987.965375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45987.965375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45987.965375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45987.965375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45987.965375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45987.965375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45987.965375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45987.965375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45987.965375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45987.965375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45987.965375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45987.965375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45987.965375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45987.965375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45987.965375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45987.965375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45987.965375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45987.965375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45987.965375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45987.965375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45987.965375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45987.965375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45987.965375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45987.965375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45987.965375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45987.965375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45987.965375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45987.965375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45987.965375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45987.965375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45987.965375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45987.965375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45987.965375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45987.965375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45987.965375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45987.965375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45987.965375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45987.965375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45987.965375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45987.965375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45987.965375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45987.965375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45987.965375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45987.965375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45987.965375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45987.965375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45987.965375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45987.965375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45987.965375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45987.965375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45987.965375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ref="G813:G876" ca="1" si="13">IFERROR(NOW()-F813,"-")</f>
        <v>45987.965375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45987.965375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45987.965375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45987.965375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45987.965375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45987.965375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45987.965375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45987.965375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45987.965375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45987.965375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45987.965375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45987.965375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45987.965375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45987.965375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45987.965375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45987.965375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45987.965375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45987.965375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45987.965375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45987.965375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45987.965375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45987.965375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45987.965375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45987.965375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45987.965375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45987.965375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45987.965375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45987.965375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45987.965375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45987.965375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45987.965375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45987.965375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45987.965375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45987.965375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45987.965375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45987.965375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45987.965375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45987.965375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45987.965375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45987.965375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45987.965375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45987.965375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45987.965375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45987.965375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45987.965375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45987.965375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45987.965375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45987.965375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45987.965375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45987.965375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45987.965375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45987.965375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45987.965375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45987.965375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45987.965375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45987.965375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45987.965375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45987.965375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45987.965375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45987.965375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45987.965375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45987.965375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45987.965375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45987.965375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ref="G877:G940" ca="1" si="14">IFERROR(NOW()-F877,"-")</f>
        <v>45987.965375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45987.965375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45987.965375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45987.965375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45987.965375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45987.965375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45987.965375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45987.965375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45987.965375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45987.965375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45987.965375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45987.965375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45987.965375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45987.965375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45987.965375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45987.965375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45987.965375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45987.965375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45987.965375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45987.965375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45987.965375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45987.965375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45987.965375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45987.965375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45987.965375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45987.965375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45987.965375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45987.965375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45987.965375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45987.965375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45987.965375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45987.965375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45987.965375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45987.965375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45987.965375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45987.965375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45987.965375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45987.965375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45987.965375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45987.965375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45987.965375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45987.965375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45987.965375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45987.965375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45987.965375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45987.965375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45987.965375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45987.965375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45987.965375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45987.965375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45987.965375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45987.965375</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45987.965375</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45987.965375</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45987.965375</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45987.965375</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45987.965375</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45987.965375</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45987.965375</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45987.965375</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45987.965375</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45987.965375</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45987.965375</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45987.965375</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ref="G941:G955" ca="1" si="15">IFERROR(NOW()-F941,"-")</f>
        <v>45987.965375</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45987.965375</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45987.965375</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45987.965375</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45987.965375</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45987.965375</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45987.965375</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45987.965375</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45987.965375</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45987.965375</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45987.965375</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45987.965375</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45987.965375</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45987.965375</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45987.965375</v>
      </c>
      <c r="H955" s="22"/>
      <c r="I955" s="19" t="str">
        <f>IFERROR(VLOOKUP(D955,DB!A:F,6,0),"")</f>
        <v/>
      </c>
      <c r="J955" s="18" t="str">
        <f>IFERROR(VLOOKUP(D955,DB!A:G,7,0),"")</f>
        <v/>
      </c>
      <c r="K955" s="42"/>
      <c r="L955" s="23" t="str">
        <f>IFERROR(VLOOKUP(D955,DB!A:I,9,0),"")</f>
        <v/>
      </c>
    </row>
  </sheetData>
  <dataValidations count="2">
    <dataValidation allowBlank="1" showInputMessage="1" showErrorMessage="1" sqref="E1" xr:uid="{5914219A-CB83-432D-936A-CC0CB6F3982A}"/>
    <dataValidation type="list" allowBlank="1" showInputMessage="1" showErrorMessage="1" sqref="E2:E9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3"/>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39108</v>
      </c>
      <c r="B2" s="88" t="str">
        <f>IFERROR(VLOOKUP(D2,DB!A:K,11,0),"")</f>
        <v>R4</v>
      </c>
      <c r="C2" s="90">
        <v>1</v>
      </c>
      <c r="D2" s="88" t="s">
        <v>35092</v>
      </c>
      <c r="E2" s="91" t="s">
        <v>39021</v>
      </c>
      <c r="F2" s="92">
        <v>45703.480717592596</v>
      </c>
      <c r="G2" s="93">
        <f ca="1">IFERROR(NOW()-F2,"")</f>
        <v>284.48465740740357</v>
      </c>
      <c r="H2" s="92">
        <v>45703.474768518521</v>
      </c>
      <c r="I2" s="92" t="str">
        <f>IFERROR(VLOOKUP(D2,DB!A:F,6,0),"")</f>
        <v>SCECO</v>
      </c>
      <c r="J2" s="92" t="str">
        <f>IFERROR(VLOOKUP(D2,DB!A:G,7,0),"")</f>
        <v>Dead</v>
      </c>
      <c r="K2" s="94" t="s">
        <v>39109</v>
      </c>
      <c r="L2" s="88" t="str">
        <f>IFERROR(VLOOKUP(D2,DB!A:I,9,0),"")</f>
        <v>Latis</v>
      </c>
    </row>
    <row r="3" spans="1:16" ht="15" customHeight="1">
      <c r="A3" s="110"/>
      <c r="B3" s="110" t="str">
        <f>IFERROR(VLOOKUP(D3,DB!A:K,11,0),"")</f>
        <v/>
      </c>
      <c r="C3" s="90"/>
      <c r="D3" s="88"/>
      <c r="E3" s="91"/>
      <c r="F3" s="92"/>
      <c r="G3" s="93">
        <f t="shared" ref="G3:G31" ca="1" si="0">IFERROR(NOW()-F3,"")</f>
        <v>45987.965375</v>
      </c>
      <c r="H3" s="92"/>
      <c r="I3" s="92" t="str">
        <f>IFERROR(VLOOKUP(D3,DB!A:F,6,0),"")</f>
        <v/>
      </c>
      <c r="J3" s="92" t="str">
        <f>IFERROR(VLOOKUP(D3,DB!A:G,7,0),"")</f>
        <v/>
      </c>
      <c r="K3" s="94"/>
      <c r="L3" s="88" t="str">
        <f>IFERROR(VLOOKUP(D3,DB!A:I,9,0),"")</f>
        <v/>
      </c>
    </row>
    <row r="4" spans="1:16" ht="15" customHeight="1">
      <c r="A4" s="110"/>
      <c r="B4" s="110" t="str">
        <f>IFERROR(VLOOKUP(D4,DB!A:K,11,0),"")</f>
        <v/>
      </c>
      <c r="C4" s="90"/>
      <c r="D4" s="88"/>
      <c r="E4" s="91"/>
      <c r="F4" s="92"/>
      <c r="G4" s="93">
        <f t="shared" ca="1" si="0"/>
        <v>45987.965375</v>
      </c>
      <c r="H4" s="92"/>
      <c r="I4" s="92" t="str">
        <f>IFERROR(VLOOKUP(D4,DB!A:F,6,0),"")</f>
        <v/>
      </c>
      <c r="J4" s="92" t="str">
        <f>IFERROR(VLOOKUP(D4,DB!A:G,7,0),"")</f>
        <v/>
      </c>
      <c r="K4" s="94"/>
      <c r="L4" s="88" t="str">
        <f>IFERROR(VLOOKUP(D4,DB!A:I,9,0),"")</f>
        <v/>
      </c>
    </row>
    <row r="5" spans="1:16" ht="15" customHeight="1">
      <c r="A5" s="110"/>
      <c r="B5" s="110" t="str">
        <f>IFERROR(VLOOKUP(D5,DB!A:K,11,0),"")</f>
        <v/>
      </c>
      <c r="C5" s="90"/>
      <c r="D5" s="88"/>
      <c r="E5" s="91"/>
      <c r="F5" s="92"/>
      <c r="G5" s="93">
        <f t="shared" ca="1" si="0"/>
        <v>45987.965375</v>
      </c>
      <c r="H5" s="92"/>
      <c r="I5" s="92" t="str">
        <f>IFERROR(VLOOKUP(D5,DB!A:F,6,0),"")</f>
        <v/>
      </c>
      <c r="J5" s="92" t="str">
        <f>IFERROR(VLOOKUP(D5,DB!A:G,7,0),"")</f>
        <v/>
      </c>
      <c r="K5" s="94"/>
      <c r="L5" s="88" t="str">
        <f>IFERROR(VLOOKUP(D5,DB!A:I,9,0),"")</f>
        <v/>
      </c>
    </row>
    <row r="6" spans="1:16" ht="15" customHeight="1">
      <c r="A6" s="110"/>
      <c r="B6" s="110" t="str">
        <f>IFERROR(VLOOKUP(D6,DB!A:K,11,0),"")</f>
        <v/>
      </c>
      <c r="C6" s="90"/>
      <c r="D6" s="88"/>
      <c r="E6" s="91"/>
      <c r="F6" s="92"/>
      <c r="G6" s="93">
        <f t="shared" ca="1" si="0"/>
        <v>45987.965375</v>
      </c>
      <c r="H6" s="92"/>
      <c r="I6" s="92" t="str">
        <f>IFERROR(VLOOKUP(D6,DB!A:F,6,0),"")</f>
        <v/>
      </c>
      <c r="J6" s="92" t="str">
        <f>IFERROR(VLOOKUP(D6,DB!A:G,7,0),"")</f>
        <v/>
      </c>
      <c r="K6" s="94"/>
      <c r="L6" s="88" t="str">
        <f>IFERROR(VLOOKUP(D6,DB!A:I,9,0),"")</f>
        <v/>
      </c>
    </row>
    <row r="7" spans="1:16" ht="15" customHeight="1">
      <c r="A7" s="110"/>
      <c r="B7" s="110" t="str">
        <f>IFERROR(VLOOKUP(D7,DB!A:K,11,0),"")</f>
        <v/>
      </c>
      <c r="C7" s="90"/>
      <c r="D7" s="88"/>
      <c r="E7" s="91"/>
      <c r="F7" s="92"/>
      <c r="G7" s="93">
        <f t="shared" ca="1" si="0"/>
        <v>45987.965375</v>
      </c>
      <c r="H7" s="92"/>
      <c r="I7" s="92" t="str">
        <f>IFERROR(VLOOKUP(D7,DB!A:F,6,0),"")</f>
        <v/>
      </c>
      <c r="J7" s="92" t="str">
        <f>IFERROR(VLOOKUP(D7,DB!A:G,7,0),"")</f>
        <v/>
      </c>
      <c r="K7" s="94"/>
      <c r="L7" s="88" t="str">
        <f>IFERROR(VLOOKUP(D7,DB!A:I,9,0),"")</f>
        <v/>
      </c>
    </row>
    <row r="8" spans="1:16" ht="15" customHeight="1">
      <c r="A8" s="110"/>
      <c r="B8" s="110" t="str">
        <f>IFERROR(VLOOKUP(D8,DB!A:K,11,0),"")</f>
        <v/>
      </c>
      <c r="C8" s="90"/>
      <c r="D8" s="88"/>
      <c r="E8" s="91"/>
      <c r="F8" s="92"/>
      <c r="G8" s="93">
        <f t="shared" ca="1" si="0"/>
        <v>45987.965375</v>
      </c>
      <c r="H8" s="92"/>
      <c r="I8" s="92" t="str">
        <f>IFERROR(VLOOKUP(D8,DB!A:F,6,0),"")</f>
        <v/>
      </c>
      <c r="J8" s="92" t="str">
        <f>IFERROR(VLOOKUP(D8,DB!A:G,7,0),"")</f>
        <v/>
      </c>
      <c r="K8" s="94"/>
      <c r="L8" s="88" t="str">
        <f>IFERROR(VLOOKUP(D8,DB!A:I,9,0),"")</f>
        <v/>
      </c>
    </row>
    <row r="9" spans="1:16" ht="15" customHeight="1">
      <c r="A9" s="110"/>
      <c r="B9" s="110" t="str">
        <f>IFERROR(VLOOKUP(D9,DB!A:K,11,0),"")</f>
        <v/>
      </c>
      <c r="C9" s="90"/>
      <c r="D9" s="88"/>
      <c r="E9" s="91"/>
      <c r="F9" s="92"/>
      <c r="G9" s="93">
        <f t="shared" ca="1" si="0"/>
        <v>45987.965375</v>
      </c>
      <c r="H9" s="92"/>
      <c r="I9" s="92" t="str">
        <f>IFERROR(VLOOKUP(D9,DB!A:F,6,0),"")</f>
        <v/>
      </c>
      <c r="J9" s="92" t="str">
        <f>IFERROR(VLOOKUP(D9,DB!A:G,7,0),"")</f>
        <v/>
      </c>
      <c r="K9" s="94"/>
      <c r="L9" s="88" t="str">
        <f>IFERROR(VLOOKUP(D9,DB!A:I,9,0),"")</f>
        <v/>
      </c>
    </row>
    <row r="10" spans="1:16" ht="15" customHeight="1">
      <c r="A10" s="110"/>
      <c r="B10" s="110" t="str">
        <f>IFERROR(VLOOKUP(D10,DB!A:K,11,0),"")</f>
        <v/>
      </c>
      <c r="C10" s="90"/>
      <c r="D10" s="88"/>
      <c r="E10" s="91"/>
      <c r="F10" s="92"/>
      <c r="G10" s="93">
        <f t="shared" ca="1" si="0"/>
        <v>45987.965375</v>
      </c>
      <c r="H10" s="92"/>
      <c r="I10" s="92" t="str">
        <f>IFERROR(VLOOKUP(D10,DB!A:F,6,0),"")</f>
        <v/>
      </c>
      <c r="J10" s="92" t="str">
        <f>IFERROR(VLOOKUP(D10,DB!A:G,7,0),"")</f>
        <v/>
      </c>
      <c r="K10" s="94"/>
      <c r="L10" s="88" t="str">
        <f>IFERROR(VLOOKUP(D10,DB!A:I,9,0),"")</f>
        <v/>
      </c>
    </row>
    <row r="11" spans="1:16" ht="15" customHeight="1">
      <c r="A11" s="110"/>
      <c r="B11" s="110" t="str">
        <f>IFERROR(VLOOKUP(D11,DB!A:K,11,0),"")</f>
        <v/>
      </c>
      <c r="C11" s="90"/>
      <c r="D11" s="88"/>
      <c r="E11" s="91"/>
      <c r="F11" s="92"/>
      <c r="G11" s="93">
        <f t="shared" ca="1" si="0"/>
        <v>45987.965375</v>
      </c>
      <c r="H11" s="92"/>
      <c r="I11" s="92" t="str">
        <f>IFERROR(VLOOKUP(D11,DB!A:F,6,0),"")</f>
        <v/>
      </c>
      <c r="J11" s="92" t="str">
        <f>IFERROR(VLOOKUP(D11,DB!A:G,7,0),"")</f>
        <v/>
      </c>
      <c r="K11" s="94"/>
      <c r="L11" s="88" t="str">
        <f>IFERROR(VLOOKUP(D11,DB!A:I,9,0),"")</f>
        <v/>
      </c>
    </row>
    <row r="12" spans="1:16" ht="15" customHeight="1">
      <c r="A12" s="110"/>
      <c r="B12" s="110" t="str">
        <f>IFERROR(VLOOKUP(D12,DB!A:K,11,0),"")</f>
        <v/>
      </c>
      <c r="C12" s="90"/>
      <c r="D12" s="88"/>
      <c r="E12" s="91"/>
      <c r="F12" s="92"/>
      <c r="G12" s="93">
        <f t="shared" ca="1" si="0"/>
        <v>45987.965375</v>
      </c>
      <c r="H12" s="92"/>
      <c r="I12" s="92" t="str">
        <f>IFERROR(VLOOKUP(D12,DB!A:F,6,0),"")</f>
        <v/>
      </c>
      <c r="J12" s="92" t="str">
        <f>IFERROR(VLOOKUP(D12,DB!A:G,7,0),"")</f>
        <v/>
      </c>
      <c r="K12" s="94"/>
      <c r="L12" s="88" t="str">
        <f>IFERROR(VLOOKUP(D12,DB!A:I,9,0),"")</f>
        <v/>
      </c>
    </row>
    <row r="13" spans="1:16" ht="15" customHeight="1">
      <c r="A13" s="110"/>
      <c r="B13" s="110" t="str">
        <f>IFERROR(VLOOKUP(D13,DB!A:K,11,0),"")</f>
        <v/>
      </c>
      <c r="C13" s="90"/>
      <c r="D13" s="88"/>
      <c r="E13" s="91"/>
      <c r="F13" s="92"/>
      <c r="G13" s="93">
        <f t="shared" ca="1" si="0"/>
        <v>45987.965375</v>
      </c>
      <c r="H13" s="92"/>
      <c r="I13" s="92" t="str">
        <f>IFERROR(VLOOKUP(D13,DB!A:F,6,0),"")</f>
        <v/>
      </c>
      <c r="J13" s="92" t="str">
        <f>IFERROR(VLOOKUP(D13,DB!A:G,7,0),"")</f>
        <v/>
      </c>
      <c r="K13" s="94"/>
      <c r="L13" s="88" t="str">
        <f>IFERROR(VLOOKUP(D13,DB!A:I,9,0),"")</f>
        <v/>
      </c>
    </row>
    <row r="14" spans="1:16" ht="15" customHeight="1">
      <c r="A14" s="110"/>
      <c r="B14" s="110" t="str">
        <f>IFERROR(VLOOKUP(D14,DB!A:K,11,0),"")</f>
        <v/>
      </c>
      <c r="C14" s="90"/>
      <c r="D14" s="88"/>
      <c r="E14" s="91"/>
      <c r="F14" s="92"/>
      <c r="G14" s="93">
        <f t="shared" ca="1" si="0"/>
        <v>45987.965375</v>
      </c>
      <c r="H14" s="92"/>
      <c r="I14" s="92" t="str">
        <f>IFERROR(VLOOKUP(D14,DB!A:F,6,0),"")</f>
        <v/>
      </c>
      <c r="J14" s="92" t="str">
        <f>IFERROR(VLOOKUP(D14,DB!A:G,7,0),"")</f>
        <v/>
      </c>
      <c r="K14" s="94"/>
      <c r="L14" s="88" t="str">
        <f>IFERROR(VLOOKUP(D14,DB!A:I,9,0),"")</f>
        <v/>
      </c>
    </row>
    <row r="15" spans="1:16" ht="15" customHeight="1">
      <c r="A15" s="110"/>
      <c r="B15" s="110" t="str">
        <f>IFERROR(VLOOKUP(D15,DB!A:K,11,0),"")</f>
        <v/>
      </c>
      <c r="C15" s="90"/>
      <c r="D15" s="88"/>
      <c r="E15" s="91"/>
      <c r="F15" s="92"/>
      <c r="G15" s="93">
        <f t="shared" ca="1" si="0"/>
        <v>45987.965375</v>
      </c>
      <c r="H15" s="92"/>
      <c r="I15" s="92" t="str">
        <f>IFERROR(VLOOKUP(D15,DB!A:F,6,0),"")</f>
        <v/>
      </c>
      <c r="J15" s="92" t="str">
        <f>IFERROR(VLOOKUP(D15,DB!A:G,7,0),"")</f>
        <v/>
      </c>
      <c r="K15" s="94"/>
      <c r="L15" s="88" t="str">
        <f>IFERROR(VLOOKUP(D15,DB!A:I,9,0),"")</f>
        <v/>
      </c>
    </row>
    <row r="16" spans="1:16" ht="15" customHeight="1">
      <c r="A16" s="110"/>
      <c r="B16" s="110" t="str">
        <f>IFERROR(VLOOKUP(D16,DB!A:K,11,0),"")</f>
        <v/>
      </c>
      <c r="C16" s="90"/>
      <c r="D16" s="88"/>
      <c r="E16" s="91"/>
      <c r="F16" s="92"/>
      <c r="G16" s="93">
        <f t="shared" ca="1" si="0"/>
        <v>45987.965375</v>
      </c>
      <c r="H16" s="92"/>
      <c r="I16" s="92" t="str">
        <f>IFERROR(VLOOKUP(D16,DB!A:F,6,0),"")</f>
        <v/>
      </c>
      <c r="J16" s="92" t="str">
        <f>IFERROR(VLOOKUP(D16,DB!A:G,7,0),"")</f>
        <v/>
      </c>
      <c r="K16" s="94"/>
      <c r="L16" s="88" t="str">
        <f>IFERROR(VLOOKUP(D16,DB!A:I,9,0),"")</f>
        <v/>
      </c>
    </row>
    <row r="17" spans="1:12" ht="15" customHeight="1">
      <c r="A17" s="110"/>
      <c r="B17" s="110" t="str">
        <f>IFERROR(VLOOKUP(D17,DB!A:K,11,0),"")</f>
        <v/>
      </c>
      <c r="C17" s="90"/>
      <c r="D17" s="88"/>
      <c r="E17" s="91"/>
      <c r="F17" s="92"/>
      <c r="G17" s="93">
        <f t="shared" ca="1" si="0"/>
        <v>45987.965375</v>
      </c>
      <c r="H17" s="92"/>
      <c r="I17" s="92" t="str">
        <f>IFERROR(VLOOKUP(D17,DB!A:F,6,0),"")</f>
        <v/>
      </c>
      <c r="J17" s="92" t="str">
        <f>IFERROR(VLOOKUP(D17,DB!A:G,7,0),"")</f>
        <v/>
      </c>
      <c r="K17" s="94"/>
      <c r="L17" s="88" t="str">
        <f>IFERROR(VLOOKUP(D17,DB!A:I,9,0),"")</f>
        <v/>
      </c>
    </row>
    <row r="18" spans="1:12" ht="15" customHeight="1">
      <c r="A18" s="110"/>
      <c r="B18" s="110" t="str">
        <f>IFERROR(VLOOKUP(D18,DB!A:K,11,0),"")</f>
        <v/>
      </c>
      <c r="C18" s="90"/>
      <c r="D18" s="88"/>
      <c r="E18" s="91"/>
      <c r="F18" s="92"/>
      <c r="G18" s="93">
        <f t="shared" ca="1" si="0"/>
        <v>45987.965375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45987.965375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45987.965375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45987.965375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45987.965375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45987.965375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45987.965375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45987.965375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45987.965375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45987.965375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45987.965375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45987.965375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45987.965375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45987.965375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ref="G32:G95" ca="1" si="1">IFERROR(NOW()-F32,"")</f>
        <v>45987.965375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45987.965375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45987.965375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45987.965375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45987.965375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45987.965375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45987.965375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45987.965375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45987.965375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45987.965375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45987.965375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45987.965375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45987.965375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45987.965375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45987.965375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45987.965375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45987.965375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45987.965375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45987.965375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45987.965375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45987.965375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45987.965375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45987.965375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45987.965375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45987.965375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45987.965375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45987.965375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45987.965375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45987.965375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45987.965375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45987.965375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45987.965375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45987.965375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45987.965375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45987.965375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45987.965375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45987.965375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45987.965375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45987.965375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45987.965375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45987.965375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45987.965375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45987.965375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45987.965375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45987.965375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45987.965375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45987.965375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45987.965375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45987.965375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45987.965375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45987.965375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45987.965375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45987.965375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45987.965375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45987.965375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45987.965375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45987.965375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45987.965375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45987.965375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45987.965375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45987.965375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45987.965375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45987.965375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45987.965375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ref="G96:G159" ca="1" si="2">IFERROR(NOW()-F96,"")</f>
        <v>45987.965375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45987.965375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45987.965375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45987.965375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45987.965375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45987.965375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45987.965375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45987.965375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45987.965375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45987.965375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45987.965375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45987.965375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45987.965375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45987.965375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45987.965375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45987.965375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45987.965375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45987.965375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45987.965375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45987.965375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45987.965375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45987.965375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45987.965375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45987.965375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45987.965375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45987.965375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45987.965375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45987.965375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45987.965375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45987.965375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45987.965375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45987.965375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45987.965375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45987.965375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45987.965375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45987.965375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45987.965375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45987.965375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45987.965375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45987.965375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45987.965375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45987.965375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45987.965375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45987.965375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45987.965375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45987.965375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45987.965375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45987.965375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45987.965375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45987.965375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45987.965375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45987.965375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45987.965375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45987.965375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45987.965375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45987.965375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45987.965375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45987.965375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45987.965375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45987.965375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45987.965375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45987.965375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45987.965375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45987.965375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ref="G160:G223" ca="1" si="3">IFERROR(NOW()-F160,"")</f>
        <v>45987.965375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45987.965375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45987.965375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45987.965375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45987.965375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45987.965375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45987.965375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45987.965375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45987.965375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45987.965375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45987.965375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45987.965375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45987.965375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45987.965375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45987.965375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45987.965375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45987.965375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45987.965375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45987.965375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45987.965375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45987.965375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45987.965375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45987.965375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45987.965375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45987.965375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45987.965375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45987.965375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45987.965375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45987.965375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45987.965375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45987.965375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45987.965375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45987.965375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45987.965375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45987.965375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45987.965375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45987.965375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45987.965375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45987.965375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45987.965375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45987.965375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45987.965375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45987.965375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45987.965375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45987.965375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45987.965375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45987.965375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45987.965375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45987.965375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45987.965375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45987.965375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45987.965375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45987.965375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45987.965375</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45987.965375</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45987.965375</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45987.965375</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45987.965375</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45987.965375</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45987.965375</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45987.965375</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45987.965375</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45987.965375</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45987.965375</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ref="G224:G287" ca="1" si="4">IFERROR(NOW()-F224,"")</f>
        <v>45987.965375</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45987.965375</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45987.965375</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45987.965375</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45987.965375</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45987.965375</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45987.965375</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45987.965375</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45987.965375</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45987.965375</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45987.965375</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45987.965375</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45987.965375</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45987.965375</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45987.965375</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45987.965375</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45987.965375</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45987.965375</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45987.965375</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45987.965375</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45987.965375</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45987.965375</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45987.965375</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45987.965375</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45987.965375</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45987.965375</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45987.965375</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45987.965375</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45987.965375</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45987.965375</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45987.965375</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45987.965375</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45987.965375</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45987.965375</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45987.965375</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45987.965375</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45987.965375</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45987.965375</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45987.965375</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45987.965375</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45987.965375</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45987.965375</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45987.965375</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45987.965375</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45987.965375</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45987.965375</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45987.965375</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45987.965375</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45987.965375</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45987.965375</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45987.965375</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45987.965375</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45987.965375</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45987.965375</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45987.965375</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45987.965375</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45987.965375</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45987.965375</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45987.965375</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45987.965375</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45987.965375</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45987.965375</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45987.965375</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45987.965375</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ref="G288:G333" ca="1" si="5">IFERROR(NOW()-F288,"")</f>
        <v>45987.965375</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45987.965375</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45987.965375</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45987.965375</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45987.965375</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45987.965375</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45987.965375</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45987.965375</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45987.965375</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45987.965375</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45987.965375</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45987.965375</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45987.965375</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45987.965375</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45987.965375</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45987.965375</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45987.965375</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45987.965375</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45987.965375</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45987.965375</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45987.965375</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45987.965375</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45987.965375</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45987.965375</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45987.965375</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45987.965375</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45987.965375</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45987.965375</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45987.965375</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45987.965375</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45987.965375</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45987.965375</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45987.965375</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45987.965375</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45987.965375</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45987.965375</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45987.965375</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45987.965375</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45987.965375</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45987.965375</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45987.965375</v>
      </c>
      <c r="H328" s="92"/>
      <c r="I328" s="110" t="str">
        <f>IFERROR(VLOOKUP(D328,DB!A:F,6,0),"")</f>
        <v/>
      </c>
      <c r="J328" s="110" t="str">
        <f>IFERROR(VLOOKUP(D328,DB!A:G,7,0),"")</f>
        <v/>
      </c>
      <c r="K328" s="94"/>
      <c r="L328" s="88" t="str">
        <f>IFERROR(VLOOKUP(D328,DB!A:I,9,0),"")</f>
        <v/>
      </c>
    </row>
    <row r="329" spans="1:12" ht="15" customHeight="1">
      <c r="A329" s="110"/>
      <c r="B329" s="110" t="str">
        <f>IFERROR(VLOOKUP(D329,DB!A:K,11,0),"")</f>
        <v/>
      </c>
      <c r="C329" s="90"/>
      <c r="D329" s="88"/>
      <c r="E329" s="91"/>
      <c r="F329" s="92"/>
      <c r="G329" s="93">
        <f t="shared" ca="1" si="5"/>
        <v>45987.965375</v>
      </c>
      <c r="H329" s="92"/>
      <c r="I329" s="110" t="str">
        <f>IFERROR(VLOOKUP(D329,DB!A:F,6,0),"")</f>
        <v/>
      </c>
      <c r="J329" s="110" t="str">
        <f>IFERROR(VLOOKUP(D329,DB!A:G,7,0),"")</f>
        <v/>
      </c>
      <c r="K329" s="94"/>
      <c r="L329" s="88" t="str">
        <f>IFERROR(VLOOKUP(D329,DB!A:I,9,0),"")</f>
        <v/>
      </c>
    </row>
    <row r="330" spans="1:12" ht="15" customHeight="1">
      <c r="A330" s="110"/>
      <c r="B330" s="110" t="str">
        <f>IFERROR(VLOOKUP(D330,DB!A:K,11,0),"")</f>
        <v/>
      </c>
      <c r="C330" s="90"/>
      <c r="D330" s="88"/>
      <c r="E330" s="91"/>
      <c r="F330" s="92"/>
      <c r="G330" s="93">
        <f t="shared" ca="1" si="5"/>
        <v>45987.965375</v>
      </c>
      <c r="H330" s="92"/>
      <c r="I330" s="110" t="str">
        <f>IFERROR(VLOOKUP(D330,DB!A:F,6,0),"")</f>
        <v/>
      </c>
      <c r="J330" s="110" t="str">
        <f>IFERROR(VLOOKUP(D330,DB!A:G,7,0),"")</f>
        <v/>
      </c>
      <c r="K330" s="94"/>
      <c r="L330" s="88" t="str">
        <f>IFERROR(VLOOKUP(D330,DB!A:I,9,0),"")</f>
        <v/>
      </c>
    </row>
    <row r="331" spans="1:12" ht="15" customHeight="1">
      <c r="A331" s="110"/>
      <c r="B331" s="110" t="str">
        <f>IFERROR(VLOOKUP(D331,DB!A:K,11,0),"")</f>
        <v/>
      </c>
      <c r="C331" s="90"/>
      <c r="D331" s="88"/>
      <c r="E331" s="91"/>
      <c r="F331" s="92"/>
      <c r="G331" s="93">
        <f t="shared" ca="1" si="5"/>
        <v>45987.965375</v>
      </c>
      <c r="H331" s="92"/>
      <c r="I331" s="110" t="str">
        <f>IFERROR(VLOOKUP(D331,DB!A:F,6,0),"")</f>
        <v/>
      </c>
      <c r="J331" s="110" t="str">
        <f>IFERROR(VLOOKUP(D331,DB!A:G,7,0),"")</f>
        <v/>
      </c>
      <c r="K331" s="94"/>
      <c r="L331" s="88" t="str">
        <f>IFERROR(VLOOKUP(D331,DB!A:I,9,0),"")</f>
        <v/>
      </c>
    </row>
    <row r="332" spans="1:12" ht="15" customHeight="1">
      <c r="A332" s="110"/>
      <c r="B332" s="110" t="str">
        <f>IFERROR(VLOOKUP(D332,DB!A:K,11,0),"")</f>
        <v/>
      </c>
      <c r="C332" s="90"/>
      <c r="D332" s="88"/>
      <c r="E332" s="91"/>
      <c r="F332" s="92"/>
      <c r="G332" s="93">
        <f t="shared" ca="1" si="5"/>
        <v>45987.965375</v>
      </c>
      <c r="H332" s="92"/>
      <c r="I332" s="110" t="str">
        <f>IFERROR(VLOOKUP(D332,DB!A:F,6,0),"")</f>
        <v/>
      </c>
      <c r="J332" s="110" t="str">
        <f>IFERROR(VLOOKUP(D332,DB!A:G,7,0),"")</f>
        <v/>
      </c>
      <c r="K332" s="94"/>
      <c r="L332" s="88" t="str">
        <f>IFERROR(VLOOKUP(D332,DB!A:I,9,0),"")</f>
        <v/>
      </c>
    </row>
    <row r="333" spans="1:12" ht="15" customHeight="1">
      <c r="A333" s="110"/>
      <c r="B333" s="110" t="str">
        <f>IFERROR(VLOOKUP(D333,DB!A:K,11,0),"")</f>
        <v/>
      </c>
      <c r="C333" s="90"/>
      <c r="D333" s="88"/>
      <c r="E333" s="91"/>
      <c r="F333" s="92"/>
      <c r="G333" s="93">
        <f t="shared" ca="1" si="5"/>
        <v>45987.965375</v>
      </c>
      <c r="H333" s="92"/>
      <c r="I333" s="110" t="str">
        <f>IFERROR(VLOOKUP(D333,DB!A:F,6,0),"")</f>
        <v/>
      </c>
      <c r="J333" s="110" t="str">
        <f>IFERROR(VLOOKUP(D333,DB!A:G,7,0),"")</f>
        <v/>
      </c>
      <c r="K333" s="94"/>
      <c r="L333" s="88" t="str">
        <f>IFERROR(VLOOKUP(D333,DB!A:I,9,0),"")</f>
        <v/>
      </c>
    </row>
  </sheetData>
  <dataValidations count="2">
    <dataValidation allowBlank="1" showInputMessage="1" showErrorMessage="1" sqref="E1" xr:uid="{A4F81451-56CC-4543-9497-104C4E44EE4B}"/>
    <dataValidation type="list" allowBlank="1" showInputMessage="1" showErrorMessage="1" sqref="E2:E33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9"/>
  <sheetViews>
    <sheetView workbookViewId="0">
      <selection activeCell="D6" sqref="D6"/>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39110</v>
      </c>
      <c r="B2" s="37" t="str">
        <f>IFERROR(VLOOKUP(D2,DB!A:K,11,0),"")</f>
        <v>R5</v>
      </c>
      <c r="C2" s="37">
        <v>3</v>
      </c>
      <c r="D2" s="103" t="s">
        <v>36011</v>
      </c>
      <c r="E2" s="37" t="s">
        <v>39021</v>
      </c>
      <c r="F2" s="38">
        <v>45891.832060185188</v>
      </c>
      <c r="G2" s="105">
        <f ca="1">IFERROR(NOW()-F2,"")</f>
        <v>96.133314814811456</v>
      </c>
      <c r="H2" s="38">
        <v>45891.790393518517</v>
      </c>
      <c r="I2" s="37" t="str">
        <f>IFERROR(VLOOKUP(D2,DB!A:F,6,0),"")</f>
        <v>Generator-SG</v>
      </c>
      <c r="J2" s="37" t="str">
        <f>IFERROR(VLOOKUP(D2,DB!A:G,7,0),"")</f>
        <v>Vandalized</v>
      </c>
      <c r="K2" s="37" t="s">
        <v>39111</v>
      </c>
      <c r="L2" s="37" t="str">
        <f>IFERROR(VLOOKUP(D2,DB!A:I,9,0),"")</f>
        <v>Latis</v>
      </c>
      <c r="M2" s="102"/>
    </row>
    <row r="3" spans="1:13" s="39" customFormat="1" ht="30.75">
      <c r="A3" s="37" t="s">
        <v>39112</v>
      </c>
      <c r="B3" s="37" t="str">
        <f>IFERROR(VLOOKUP(D3,DB!A:K,11,0),"")</f>
        <v>R5</v>
      </c>
      <c r="C3" s="37">
        <v>1</v>
      </c>
      <c r="D3" s="37" t="s">
        <v>33268</v>
      </c>
      <c r="E3" s="37" t="s">
        <v>39100</v>
      </c>
      <c r="F3" s="38">
        <v>45926.188877314817</v>
      </c>
      <c r="G3" s="105">
        <f t="shared" ref="G3" ca="1" si="0">IFERROR(NOW()-F3,"")</f>
        <v>61.776497685183131</v>
      </c>
      <c r="H3" s="38">
        <v>45926.158159722225</v>
      </c>
      <c r="I3" s="37" t="str">
        <f>IFERROR(VLOOKUP(D3,DB!A:F,6,0),"")</f>
        <v>SCECO</v>
      </c>
      <c r="J3" s="37" t="str">
        <f>IFERROR(VLOOKUP(D3,DB!A:G,7,0),"")</f>
        <v>Good</v>
      </c>
      <c r="K3" s="37" t="s">
        <v>39113</v>
      </c>
      <c r="L3" s="37" t="str">
        <f>IFERROR(VLOOKUP(D3,DB!A:I,9,0),"")</f>
        <v>Latis</v>
      </c>
      <c r="M3" s="102"/>
    </row>
    <row r="4" spans="1:13" s="39" customFormat="1" ht="48" customHeight="1">
      <c r="A4" s="106" t="s">
        <v>39114</v>
      </c>
      <c r="B4" s="106" t="str">
        <f>IFERROR(VLOOKUP(D4,DB!A:K,11,0),"")</f>
        <v>R5</v>
      </c>
      <c r="C4" s="106">
        <v>1</v>
      </c>
      <c r="D4" s="106" t="s">
        <v>34758</v>
      </c>
      <c r="E4" s="106" t="s">
        <v>39100</v>
      </c>
      <c r="F4" s="107">
        <v>45948.661111111112</v>
      </c>
      <c r="G4" s="108">
        <f t="shared" ref="G4" ca="1" si="1">IFERROR(NOW()-F4,"")</f>
        <v>39.304263888887363</v>
      </c>
      <c r="H4" s="107">
        <v>45948.661111111112</v>
      </c>
      <c r="I4" s="106" t="str">
        <f>IFERROR(VLOOKUP(D4,DB!A:F,6,0),"")</f>
        <v>SCECO</v>
      </c>
      <c r="J4" s="106" t="str">
        <f>IFERROR(VLOOKUP(D4,DB!A:G,7,0),"")</f>
        <v>Dead</v>
      </c>
      <c r="K4" s="106" t="s">
        <v>39115</v>
      </c>
      <c r="L4" s="106" t="str">
        <f>IFERROR(VLOOKUP(D4,DB!A:I,9,0),"")</f>
        <v>Latis</v>
      </c>
    </row>
    <row r="5" spans="1:13" s="39" customFormat="1" ht="30.75">
      <c r="A5" s="106" t="s">
        <v>39116</v>
      </c>
      <c r="B5" s="106" t="str">
        <f>IFERROR(VLOOKUP(D5,DB!A:K,11,0),"")</f>
        <v>R5</v>
      </c>
      <c r="C5" s="106">
        <v>1</v>
      </c>
      <c r="D5" s="106" t="s">
        <v>36518</v>
      </c>
      <c r="E5" s="106" t="s">
        <v>39021</v>
      </c>
      <c r="F5" s="119">
        <v>45981.373298611114</v>
      </c>
      <c r="G5" s="108">
        <f ca="1">IFERROR(NOW()-F5,"")</f>
        <v>6.5920763888861984</v>
      </c>
      <c r="H5" s="119">
        <v>45981.360798611109</v>
      </c>
      <c r="I5" s="106" t="str">
        <f>IFERROR(VLOOKUP(D5,DB!A:F,6,0),"")</f>
        <v>SCECO</v>
      </c>
      <c r="J5" s="106" t="str">
        <f>IFERROR(VLOOKUP(D5,DB!A:G,7,0),"")</f>
        <v>Dead</v>
      </c>
      <c r="K5" s="106" t="s">
        <v>39117</v>
      </c>
      <c r="L5" s="106" t="str">
        <f>IFERROR(VLOOKUP(D5,DB!A:I,9,0),"")</f>
        <v>Latis</v>
      </c>
    </row>
    <row r="6" spans="1:13" s="39" customFormat="1">
      <c r="A6" s="37"/>
      <c r="B6" s="37" t="str">
        <f>IFERROR(VLOOKUP(D6,DB!A:K,11,0),"")</f>
        <v/>
      </c>
      <c r="C6" s="37"/>
      <c r="D6" s="145"/>
      <c r="E6" s="37"/>
      <c r="F6" s="38"/>
      <c r="G6" s="108">
        <f ca="1">IFERROR(NOW()-F6,"")</f>
        <v>45987.965375</v>
      </c>
      <c r="H6" s="38"/>
      <c r="I6" s="37" t="str">
        <f>IFERROR(VLOOKUP(D6,DB!A:F,6,0),"")</f>
        <v/>
      </c>
      <c r="J6" s="37" t="str">
        <f>IFERROR(VLOOKUP(D6,DB!A:G,7,0),"")</f>
        <v/>
      </c>
      <c r="K6" s="37"/>
      <c r="L6" s="37" t="str">
        <f>IFERROR(VLOOKUP(D6,DB!A:I,9,0),"")</f>
        <v/>
      </c>
    </row>
    <row r="7" spans="1:13" s="39" customFormat="1">
      <c r="A7" s="37"/>
      <c r="B7" s="37" t="str">
        <f>IFERROR(VLOOKUP(D7,DB!A:K,11,0),"")</f>
        <v/>
      </c>
      <c r="C7" s="37"/>
      <c r="D7" s="145"/>
      <c r="E7" s="37"/>
      <c r="F7" s="38"/>
      <c r="G7" s="108">
        <f ca="1">IFERROR(NOW()-F7,"")</f>
        <v>45987.965375</v>
      </c>
      <c r="H7" s="38"/>
      <c r="I7" s="37" t="str">
        <f>IFERROR(VLOOKUP(D7,DB!A:F,6,0),"")</f>
        <v/>
      </c>
      <c r="J7" s="37" t="str">
        <f>IFERROR(VLOOKUP(D7,DB!A:G,7,0),"")</f>
        <v/>
      </c>
      <c r="K7" s="37"/>
      <c r="L7" s="37" t="str">
        <f>IFERROR(VLOOKUP(D7,DB!A:I,9,0),"")</f>
        <v/>
      </c>
    </row>
    <row r="8" spans="1:13" s="39" customFormat="1">
      <c r="A8" s="37"/>
      <c r="B8" s="37" t="str">
        <f>IFERROR(VLOOKUP(D8,DB!A:K,11,0),"")</f>
        <v/>
      </c>
      <c r="C8" s="37"/>
      <c r="D8" s="37"/>
      <c r="E8" s="37"/>
      <c r="F8" s="38"/>
      <c r="G8" s="108">
        <f ca="1">IFERROR(NOW()-F8,"")</f>
        <v>45987.965375</v>
      </c>
      <c r="H8" s="38"/>
      <c r="I8" s="37" t="str">
        <f>IFERROR(VLOOKUP(D8,DB!A:F,6,0),"")</f>
        <v/>
      </c>
      <c r="J8" s="37" t="str">
        <f>IFERROR(VLOOKUP(D8,DB!A:G,7,0),"")</f>
        <v/>
      </c>
      <c r="K8" s="37"/>
      <c r="L8" s="37" t="str">
        <f>IFERROR(VLOOKUP(D8,DB!A:I,9,0),"")</f>
        <v/>
      </c>
    </row>
    <row r="9" spans="1:13" s="39" customFormat="1">
      <c r="A9" s="37"/>
      <c r="B9" s="37" t="str">
        <f>IFERROR(VLOOKUP(D9,DB!A:K,11,0),"")</f>
        <v/>
      </c>
      <c r="C9" s="37"/>
      <c r="D9" s="37"/>
      <c r="E9" s="37"/>
      <c r="F9" s="38"/>
      <c r="G9" s="108">
        <f ca="1">IFERROR(NOW()-F9,"")</f>
        <v>45987.965375</v>
      </c>
      <c r="H9" s="38"/>
      <c r="I9" s="37" t="str">
        <f>IFERROR(VLOOKUP(D9,DB!A:F,6,0),"")</f>
        <v/>
      </c>
      <c r="J9" s="37" t="str">
        <f>IFERROR(VLOOKUP(D9,DB!A:G,7,0),"")</f>
        <v/>
      </c>
      <c r="K9" s="37"/>
      <c r="L9" s="37" t="str">
        <f>IFERROR(VLOOKUP(D9,DB!A:I,9,0),"")</f>
        <v/>
      </c>
    </row>
    <row r="10" spans="1:13" s="39" customFormat="1">
      <c r="A10" s="37"/>
      <c r="B10" s="37" t="str">
        <f>IFERROR(VLOOKUP(D10,DB!A:K,11,0),"")</f>
        <v/>
      </c>
      <c r="C10" s="37"/>
      <c r="D10" s="37"/>
      <c r="E10" s="37"/>
      <c r="F10" s="38"/>
      <c r="G10" s="108">
        <f ca="1">IFERROR(NOW()-F10,"")</f>
        <v>45987.965375</v>
      </c>
      <c r="H10" s="38"/>
      <c r="I10" s="37" t="str">
        <f>IFERROR(VLOOKUP(D10,DB!A:F,6,0),"")</f>
        <v/>
      </c>
      <c r="J10" s="37" t="str">
        <f>IFERROR(VLOOKUP(D10,DB!A:G,7,0),"")</f>
        <v/>
      </c>
      <c r="K10" s="37"/>
      <c r="L10" s="37" t="str">
        <f>IFERROR(VLOOKUP(D10,DB!A:I,9,0),"")</f>
        <v/>
      </c>
    </row>
    <row r="11" spans="1:13" s="39" customFormat="1">
      <c r="A11" s="37"/>
      <c r="B11" s="37" t="str">
        <f>IFERROR(VLOOKUP(D11,DB!A:K,11,0),"")</f>
        <v/>
      </c>
      <c r="C11" s="37"/>
      <c r="D11" s="37"/>
      <c r="E11" s="37"/>
      <c r="F11" s="38"/>
      <c r="G11" s="108">
        <f ca="1">IFERROR(NOW()-F11,"")</f>
        <v>45987.965375</v>
      </c>
      <c r="H11" s="38"/>
      <c r="I11" s="37" t="str">
        <f>IFERROR(VLOOKUP(D11,DB!A:F,6,0),"")</f>
        <v/>
      </c>
      <c r="J11" s="37" t="str">
        <f>IFERROR(VLOOKUP(D11,DB!A:G,7,0),"")</f>
        <v/>
      </c>
      <c r="K11" s="37"/>
      <c r="L11" s="37" t="str">
        <f>IFERROR(VLOOKUP(D11,DB!A:I,9,0),"")</f>
        <v/>
      </c>
    </row>
    <row r="12" spans="1:13" s="39" customFormat="1">
      <c r="A12" s="37"/>
      <c r="B12" s="37" t="str">
        <f>IFERROR(VLOOKUP(D12,DB!A:K,11,0),"")</f>
        <v/>
      </c>
      <c r="C12" s="37"/>
      <c r="D12" s="37"/>
      <c r="E12" s="37"/>
      <c r="F12" s="38"/>
      <c r="G12" s="144">
        <f ca="1">IFERROR(NOW()-F12,"")</f>
        <v>45987.965375</v>
      </c>
      <c r="H12" s="38"/>
      <c r="I12" s="37" t="str">
        <f>IFERROR(VLOOKUP(D12,DB!A:F,6,0),"")</f>
        <v/>
      </c>
      <c r="J12" s="37" t="str">
        <f>IFERROR(VLOOKUP(D12,DB!A:G,7,0),"")</f>
        <v/>
      </c>
      <c r="K12" s="37"/>
      <c r="L12" s="37" t="str">
        <f>IFERROR(VLOOKUP(D12,DB!A:I,9,0),"")</f>
        <v/>
      </c>
    </row>
    <row r="13" spans="1:13" s="39" customFormat="1">
      <c r="A13" s="37"/>
      <c r="B13" s="37" t="str">
        <f>IFERROR(VLOOKUP(D13,DB!A:K,11,0),"")</f>
        <v/>
      </c>
      <c r="C13" s="37"/>
      <c r="D13" s="37"/>
      <c r="E13" s="37"/>
      <c r="F13" s="38"/>
      <c r="G13" s="144">
        <f ca="1">IFERROR(NOW()-F13,"")</f>
        <v>45987.965375</v>
      </c>
      <c r="H13" s="38"/>
      <c r="I13" s="37" t="str">
        <f>IFERROR(VLOOKUP(D13,DB!A:F,6,0),"")</f>
        <v/>
      </c>
      <c r="J13" s="37" t="str">
        <f>IFERROR(VLOOKUP(D13,DB!A:G,7,0),"")</f>
        <v/>
      </c>
      <c r="K13" s="37"/>
      <c r="L13" s="37" t="str">
        <f>IFERROR(VLOOKUP(D13,DB!A:I,9,0),"")</f>
        <v/>
      </c>
    </row>
    <row r="14" spans="1:13" s="39" customFormat="1">
      <c r="A14" s="37"/>
      <c r="B14" s="37" t="str">
        <f>IFERROR(VLOOKUP(D14,DB!A:K,11,0),"")</f>
        <v/>
      </c>
      <c r="C14" s="37"/>
      <c r="D14" s="37"/>
      <c r="E14" s="37"/>
      <c r="F14" s="38"/>
      <c r="G14" s="144">
        <f ca="1">IFERROR(NOW()-F14,"")</f>
        <v>45987.965375</v>
      </c>
      <c r="H14" s="38"/>
      <c r="I14" s="37" t="str">
        <f>IFERROR(VLOOKUP(D14,DB!A:F,6,0),"")</f>
        <v/>
      </c>
      <c r="J14" s="37" t="str">
        <f>IFERROR(VLOOKUP(D14,DB!A:G,7,0),"")</f>
        <v/>
      </c>
      <c r="K14" s="37"/>
      <c r="L14" s="37" t="str">
        <f>IFERROR(VLOOKUP(D14,DB!A:I,9,0),"")</f>
        <v/>
      </c>
    </row>
    <row r="15" spans="1:13" s="39" customFormat="1">
      <c r="A15" s="37"/>
      <c r="B15" s="37" t="str">
        <f>IFERROR(VLOOKUP(D15,DB!A:K,11,0),"")</f>
        <v/>
      </c>
      <c r="C15" s="37"/>
      <c r="D15" s="37"/>
      <c r="E15" s="37"/>
      <c r="F15" s="38"/>
      <c r="G15" s="144">
        <f ca="1">IFERROR(NOW()-F15,"")</f>
        <v>45987.965375</v>
      </c>
      <c r="H15" s="38"/>
      <c r="I15" s="37" t="str">
        <f>IFERROR(VLOOKUP(D15,DB!A:F,6,0),"")</f>
        <v/>
      </c>
      <c r="J15" s="37" t="str">
        <f>IFERROR(VLOOKUP(D15,DB!A:G,7,0),"")</f>
        <v/>
      </c>
      <c r="K15" s="37"/>
      <c r="L15" s="37" t="str">
        <f>IFERROR(VLOOKUP(D15,DB!A:I,9,0),"")</f>
        <v/>
      </c>
    </row>
    <row r="16" spans="1:13" s="39" customFormat="1">
      <c r="A16" s="37"/>
      <c r="B16" s="37" t="str">
        <f>IFERROR(VLOOKUP(D16,DB!A:K,11,0),"")</f>
        <v/>
      </c>
      <c r="C16" s="37"/>
      <c r="D16" s="37"/>
      <c r="E16" s="37"/>
      <c r="F16" s="38"/>
      <c r="G16" s="144">
        <f ca="1">IFERROR(NOW()-F16,"")</f>
        <v>45987.965375</v>
      </c>
      <c r="H16" s="38"/>
      <c r="I16" s="37" t="str">
        <f>IFERROR(VLOOKUP(D16,DB!A:F,6,0),"")</f>
        <v/>
      </c>
      <c r="J16" s="37" t="str">
        <f>IFERROR(VLOOKUP(D16,DB!A:G,7,0),"")</f>
        <v/>
      </c>
      <c r="K16" s="37"/>
      <c r="L16" s="37" t="str">
        <f>IFERROR(VLOOKUP(D16,DB!A:I,9,0),"")</f>
        <v/>
      </c>
    </row>
    <row r="17" spans="1:12" s="39" customFormat="1">
      <c r="A17" s="37"/>
      <c r="B17" s="37" t="str">
        <f>IFERROR(VLOOKUP(D17,DB!A:K,11,0),"")</f>
        <v/>
      </c>
      <c r="C17" s="37"/>
      <c r="D17" s="37"/>
      <c r="E17" s="37"/>
      <c r="F17" s="38"/>
      <c r="G17" s="144">
        <f ca="1">IFERROR(NOW()-F17,"")</f>
        <v>45987.965375</v>
      </c>
      <c r="H17" s="38"/>
      <c r="I17" s="37" t="str">
        <f>IFERROR(VLOOKUP(D17,DB!A:F,6,0),"")</f>
        <v/>
      </c>
      <c r="J17" s="37" t="str">
        <f>IFERROR(VLOOKUP(D17,DB!A:G,7,0),"")</f>
        <v/>
      </c>
      <c r="K17" s="37"/>
      <c r="L17" s="37" t="str">
        <f>IFERROR(VLOOKUP(D17,DB!A:I,9,0),"")</f>
        <v/>
      </c>
    </row>
    <row r="18" spans="1:12" s="39" customFormat="1">
      <c r="A18" s="37"/>
      <c r="B18" s="37" t="str">
        <f>IFERROR(VLOOKUP(D18,DB!A:K,11,0),"")</f>
        <v/>
      </c>
      <c r="C18" s="37"/>
      <c r="D18" s="37"/>
      <c r="E18" s="37"/>
      <c r="F18" s="38"/>
      <c r="G18" s="144">
        <f ca="1">IFERROR(NOW()-F18,"")</f>
        <v>45987.965375</v>
      </c>
      <c r="H18" s="38"/>
      <c r="I18" s="37" t="str">
        <f>IFERROR(VLOOKUP(D18,DB!A:F,6,0),"")</f>
        <v/>
      </c>
      <c r="J18" s="37" t="str">
        <f>IFERROR(VLOOKUP(D18,DB!A:G,7,0),"")</f>
        <v/>
      </c>
      <c r="K18" s="37"/>
      <c r="L18" s="37" t="str">
        <f>IFERROR(VLOOKUP(D18,DB!A:I,9,0),"")</f>
        <v/>
      </c>
    </row>
    <row r="19" spans="1:12" s="39" customFormat="1">
      <c r="A19" s="37"/>
      <c r="B19" s="37" t="str">
        <f>IFERROR(VLOOKUP(D19,DB!A:K,11,0),"")</f>
        <v/>
      </c>
      <c r="C19" s="37"/>
      <c r="D19" s="37"/>
      <c r="E19" s="37"/>
      <c r="F19" s="38"/>
      <c r="G19" s="144">
        <f ca="1">IFERROR(NOW()-F19,"")</f>
        <v>45987.965375</v>
      </c>
      <c r="H19" s="38"/>
      <c r="I19" s="37" t="str">
        <f>IFERROR(VLOOKUP(D19,DB!A:F,6,0),"")</f>
        <v/>
      </c>
      <c r="J19" s="37" t="str">
        <f>IFERROR(VLOOKUP(D19,DB!A:G,7,0),"")</f>
        <v/>
      </c>
      <c r="K19" s="37"/>
      <c r="L19" s="37" t="str">
        <f>IFERROR(VLOOKUP(D19,DB!A:I,9,0),"")</f>
        <v/>
      </c>
    </row>
    <row r="20" spans="1:12" s="39" customFormat="1">
      <c r="A20" s="37"/>
      <c r="B20" s="37" t="str">
        <f>IFERROR(VLOOKUP(D20,DB!A:K,11,0),"")</f>
        <v/>
      </c>
      <c r="C20" s="37"/>
      <c r="D20" s="37"/>
      <c r="E20" s="37"/>
      <c r="F20" s="38"/>
      <c r="G20" s="144">
        <f ca="1">IFERROR(NOW()-F20,"")</f>
        <v>45987.965375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4">
        <f ca="1">IFERROR(NOW()-F21,"")</f>
        <v>45987.965375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4">
        <f ca="1">IFERROR(NOW()-F22,"")</f>
        <v>45987.965375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4">
        <f ca="1">IFERROR(NOW()-F23,"")</f>
        <v>45987.965375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4">
        <f ca="1">IFERROR(NOW()-F24,"")</f>
        <v>45987.965375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4">
        <f ca="1">IFERROR(NOW()-F25,"")</f>
        <v>45987.965375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4">
        <f ca="1">IFERROR(NOW()-F26,"")</f>
        <v>45987.965375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4">
        <f ca="1">IFERROR(NOW()-F27,"")</f>
        <v>45987.965375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4">
        <f ca="1">IFERROR(NOW()-F28,"")</f>
        <v>45987.965375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4">
        <f ca="1">IFERROR(NOW()-F29,"")</f>
        <v>45987.965375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4">
        <f ca="1">IFERROR(NOW()-F30,"")</f>
        <v>45987.965375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4">
        <f ca="1">IFERROR(NOW()-F31,"")</f>
        <v>45987.965375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4">
        <f ca="1">IFERROR(NOW()-F32,"")</f>
        <v>45987.965375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4">
        <f ca="1">IFERROR(NOW()-F33,"")</f>
        <v>45987.965375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4">
        <f ca="1">IFERROR(NOW()-F34,"")</f>
        <v>45987.965375</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4">
        <f ca="1">IFERROR(NOW()-F35,"")</f>
        <v>45987.965375</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4">
        <f ca="1">IFERROR(NOW()-F36,"")</f>
        <v>45987.965375</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4">
        <f ca="1">IFERROR(NOW()-F37,"")</f>
        <v>45987.965375</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4">
        <f ca="1">IFERROR(NOW()-F38,"")</f>
        <v>45987.965375</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4">
        <f ca="1">IFERROR(NOW()-F39,"")</f>
        <v>45987.965375</v>
      </c>
      <c r="H39" s="38"/>
      <c r="I39" s="37" t="str">
        <f>IFERROR(VLOOKUP(D39,DB!A:F,6,0),"")</f>
        <v/>
      </c>
      <c r="J39" s="37" t="str">
        <f>IFERROR(VLOOKUP(D39,DB!A:G,7,0),"")</f>
        <v/>
      </c>
      <c r="K39" s="37"/>
      <c r="L39" s="37" t="str">
        <f>IFERROR(VLOOKUP(D39,DB!A:I,9,0),"")</f>
        <v/>
      </c>
    </row>
  </sheetData>
  <dataValidations count="2">
    <dataValidation allowBlank="1" showInputMessage="1" showErrorMessage="1" sqref="E1" xr:uid="{920C6338-E771-4DAE-8C89-92A9093EA4DE}"/>
    <dataValidation type="list" allowBlank="1" showInputMessage="1" showErrorMessage="1" sqref="E2:E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
  <sheetViews>
    <sheetView workbookViewId="0">
      <selection activeCell="B2" sqref="B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c r="B2" s="124" t="str">
        <f>IFERROR(VLOOKUP(D2,DB!A:K,11,0),"")</f>
        <v/>
      </c>
      <c r="C2" s="125"/>
      <c r="D2" s="124"/>
      <c r="E2" s="106"/>
      <c r="F2"/>
      <c r="G2" s="72">
        <f ca="1">IFERROR(NOW()-F2,"-")</f>
        <v>45987.965375</v>
      </c>
      <c r="H2"/>
      <c r="I2" s="124" t="str">
        <f>IFERROR(VLOOKUP(D2,DB!A:F,6,0),"")</f>
        <v/>
      </c>
      <c r="J2" s="124" t="str">
        <f>IFERROR(VLOOKUP(D2,DB!A:G,7,0),"")</f>
        <v/>
      </c>
      <c r="K2" s="127"/>
      <c r="L2" s="128" t="str">
        <f>IFERROR(VLOOKUP(D2,DB!A:I,9,0),"")</f>
        <v/>
      </c>
    </row>
    <row r="3" spans="1:16382" ht="31.5" customHeight="1">
      <c r="A3"/>
      <c r="B3" s="124" t="str">
        <f>IFERROR(VLOOKUP(D3,DB!A:K,11,0),"")</f>
        <v/>
      </c>
      <c r="C3" s="125"/>
      <c r="D3" s="124"/>
      <c r="E3" s="106"/>
      <c r="F3"/>
      <c r="G3" s="72">
        <f ca="1">IFERROR(NOW()-F3,"-")</f>
        <v>45987.965375</v>
      </c>
      <c r="H3"/>
      <c r="I3" s="124" t="str">
        <f>IFERROR(VLOOKUP(D3,DB!A:F,6,0),"")</f>
        <v/>
      </c>
      <c r="J3" s="124" t="str">
        <f>IFERROR(VLOOKUP(D3,DB!A:G,7,0),"")</f>
        <v/>
      </c>
      <c r="K3" s="127"/>
      <c r="L3" s="128" t="str">
        <f>IFERROR(VLOOKUP(D3,DB!A:I,9,0),"")</f>
        <v/>
      </c>
    </row>
    <row r="4" spans="1:16382" ht="31.5" customHeight="1">
      <c r="A4"/>
      <c r="B4" s="124" t="str">
        <f>IFERROR(VLOOKUP(D4,DB!A:K,11,0),"")</f>
        <v/>
      </c>
      <c r="C4" s="125"/>
      <c r="D4" s="124"/>
      <c r="E4" s="106"/>
      <c r="F4"/>
      <c r="G4" s="72">
        <f ca="1">IFERROR(NOW()-F4,"-")</f>
        <v>45987.965375</v>
      </c>
      <c r="H4"/>
      <c r="I4" s="124" t="str">
        <f>IFERROR(VLOOKUP(D4,DB!A:F,6,0),"")</f>
        <v/>
      </c>
      <c r="J4" s="124" t="str">
        <f>IFERROR(VLOOKUP(D4,DB!A:G,7,0),"")</f>
        <v/>
      </c>
      <c r="K4" s="127"/>
      <c r="L4" s="128" t="str">
        <f>IFERROR(VLOOKUP(D4,DB!A:I,9,0),"")</f>
        <v/>
      </c>
    </row>
    <row r="5" spans="1:16382" ht="31.5" customHeight="1">
      <c r="A5"/>
      <c r="B5" s="124" t="str">
        <f>IFERROR(VLOOKUP(D5,DB!A:K,11,0),"")</f>
        <v/>
      </c>
      <c r="C5" s="125"/>
      <c r="D5" s="124"/>
      <c r="E5" s="106"/>
      <c r="F5"/>
      <c r="G5" s="72">
        <f ca="1">IFERROR(NOW()-F5,"-")</f>
        <v>45987.965375</v>
      </c>
      <c r="H5"/>
      <c r="I5" s="124" t="str">
        <f>IFERROR(VLOOKUP(D5,DB!A:F,6,0),"")</f>
        <v/>
      </c>
      <c r="J5" s="124" t="str">
        <f>IFERROR(VLOOKUP(D5,DB!A:G,7,0),"")</f>
        <v/>
      </c>
      <c r="K5" s="127"/>
      <c r="L5" s="128" t="str">
        <f>IFERROR(VLOOKUP(D5,DB!A:I,9,0),"")</f>
        <v/>
      </c>
    </row>
    <row r="6" spans="1:16382" ht="31.5" customHeight="1">
      <c r="A6"/>
      <c r="B6" s="124" t="str">
        <f>IFERROR(VLOOKUP(D6,DB!A:K,11,0),"")</f>
        <v/>
      </c>
      <c r="C6" s="125"/>
      <c r="D6" s="124"/>
      <c r="E6" s="106"/>
      <c r="F6"/>
      <c r="G6" s="72">
        <f ca="1">IFERROR(NOW()-F6,"-")</f>
        <v>45987.965375</v>
      </c>
      <c r="H6"/>
      <c r="I6" s="124" t="str">
        <f>IFERROR(VLOOKUP(D6,DB!A:F,6,0),"")</f>
        <v/>
      </c>
      <c r="J6" s="124" t="str">
        <f>IFERROR(VLOOKUP(D6,DB!A:G,7,0),"")</f>
        <v/>
      </c>
      <c r="K6" s="127"/>
      <c r="L6" s="128" t="str">
        <f>IFERROR(VLOOKUP(D6,DB!A:I,9,0),"")</f>
        <v/>
      </c>
    </row>
    <row r="7" spans="1:16382" ht="31.5" customHeight="1">
      <c r="A7" s="123"/>
      <c r="B7" s="124" t="str">
        <f>IFERROR(VLOOKUP(D7,DB!A:K,11,0),"")</f>
        <v/>
      </c>
      <c r="C7" s="125"/>
      <c r="D7" s="124"/>
      <c r="E7" s="106"/>
      <c r="F7" s="126"/>
      <c r="G7" s="72">
        <f ca="1">IFERROR(NOW()-F7,"-")</f>
        <v>45987.965375</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45987.965375</v>
      </c>
      <c r="H8" s="126"/>
      <c r="I8" s="124" t="str">
        <f>IFERROR(VLOOKUP(D8,DB!A:F,6,0),"")</f>
        <v/>
      </c>
      <c r="J8" s="124" t="str">
        <f>IFERROR(VLOOKUP(D8,DB!A:G,7,0),"")</f>
        <v/>
      </c>
      <c r="K8" s="127" t="s">
        <v>39118</v>
      </c>
      <c r="L8" s="128" t="str">
        <f>IFERROR(VLOOKUP(D8,DB!A:I,9,0),"")</f>
        <v/>
      </c>
    </row>
    <row r="9" spans="1:16382" ht="31.5" customHeight="1">
      <c r="A9" s="123"/>
      <c r="B9" s="124" t="str">
        <f>IFERROR(VLOOKUP(D9,DB!A:K,11,0),"")</f>
        <v/>
      </c>
      <c r="C9" s="125"/>
      <c r="D9" s="124"/>
      <c r="E9" s="106"/>
      <c r="F9" s="126"/>
      <c r="G9" s="72">
        <f ca="1">IFERROR(NOW()-F9,"-")</f>
        <v>45987.965375</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45987.965375</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45987.965375</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45987.965375</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45987.965375</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45987.965375</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45987.965375</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45987.965375</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45987.965375</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45987.965375</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45987.965375</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45987.965375</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45987.965375</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2"/>
      <c r="E22" s="106"/>
      <c r="F22" s="126"/>
      <c r="G22" s="72">
        <f ca="1">IFERROR(NOW()-F22,"-")</f>
        <v>45987.965375</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45987.965375</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45987.965375</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45987.965375</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45987.965375</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45987.965375</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45987.965375</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2"/>
      <c r="E29" s="106"/>
      <c r="F29" s="126"/>
      <c r="G29" s="72">
        <f ca="1">IFERROR(NOW()-F29,"-")</f>
        <v>45987.965375</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45987.965375</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45987.965375</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45987.965375</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45987.965375</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4"/>
      <c r="E34" s="106"/>
      <c r="F34" s="126"/>
      <c r="G34" s="72">
        <f ca="1">IFERROR(NOW()-F34,"-")</f>
        <v>45987.965375</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45987.965375</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2"/>
      <c r="E36" s="106"/>
      <c r="F36" s="126"/>
      <c r="G36" s="72">
        <f ca="1">IFERROR(NOW()-F36,"-")</f>
        <v>45987.965375</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45987.965375</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4"/>
      <c r="E38" s="106"/>
      <c r="F38" s="126"/>
      <c r="G38" s="72">
        <f ca="1">IFERROR(NOW()-F38,"-")</f>
        <v>45987.965375</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4"/>
      <c r="E39" s="106"/>
      <c r="F39" s="126"/>
      <c r="G39" s="72">
        <f ca="1">IFERROR(NOW()-F39,"-")</f>
        <v>45987.965375</v>
      </c>
      <c r="H39" s="126"/>
      <c r="I39" s="124" t="str">
        <f>IFERROR(VLOOKUP(D39,DB!A:F,6,0),"")</f>
        <v/>
      </c>
      <c r="J39" s="124" t="str">
        <f>IFERROR(VLOOKUP(D39,DB!A:G,7,0),"")</f>
        <v/>
      </c>
      <c r="K39" s="127"/>
      <c r="L39" s="128" t="str">
        <f>IFERROR(VLOOKUP(D39,DB!A:I,9,0),"")</f>
        <v/>
      </c>
    </row>
    <row r="40" spans="1:12" ht="31.5" customHeight="1">
      <c r="A40" s="123"/>
      <c r="B40" s="124" t="str">
        <f>IFERROR(VLOOKUP(D40,DB!A:K,11,0),"")</f>
        <v/>
      </c>
      <c r="C40" s="125"/>
      <c r="D40" s="124"/>
      <c r="E40" s="106"/>
      <c r="F40" s="126"/>
      <c r="G40" s="72">
        <f ca="1">IFERROR(NOW()-F40,"-")</f>
        <v>45987.965375</v>
      </c>
      <c r="H40" s="126"/>
      <c r="I40" s="124" t="str">
        <f>IFERROR(VLOOKUP(D40,DB!A:F,6,0),"")</f>
        <v/>
      </c>
      <c r="J40" s="124" t="str">
        <f>IFERROR(VLOOKUP(D40,DB!A:G,7,0),"")</f>
        <v/>
      </c>
      <c r="K40" s="127"/>
      <c r="L40" s="128" t="str">
        <f>IFERROR(VLOOKUP(D40,DB!A:I,9,0),"")</f>
        <v/>
      </c>
    </row>
    <row r="41" spans="1:12" ht="31.5" customHeight="1">
      <c r="A41" s="123"/>
      <c r="B41" s="124" t="str">
        <f>IFERROR(VLOOKUP(D41,DB!A:K,11,0),"")</f>
        <v/>
      </c>
      <c r="C41" s="125"/>
      <c r="D41" s="124"/>
      <c r="E41" s="106"/>
      <c r="F41" s="126"/>
      <c r="G41" s="72">
        <f ca="1">IFERROR(NOW()-F41,"-")</f>
        <v>45987.965375</v>
      </c>
      <c r="H41" s="126"/>
      <c r="I41" s="124" t="str">
        <f>IFERROR(VLOOKUP(D41,DB!A:F,6,0),"")</f>
        <v/>
      </c>
      <c r="J41" s="124" t="str">
        <f>IFERROR(VLOOKUP(D41,DB!A:G,7,0),"")</f>
        <v/>
      </c>
      <c r="K41" s="127"/>
      <c r="L41" s="128" t="str">
        <f>IFERROR(VLOOKUP(D41,DB!A:I,9,0),"")</f>
        <v/>
      </c>
    </row>
  </sheetData>
  <dataValidations count="2">
    <dataValidation allowBlank="1" showInputMessage="1" showErrorMessage="1" sqref="E1" xr:uid="{9E1BC488-8814-4F8A-8DBE-742B3278AB71}"/>
    <dataValidation type="list" allowBlank="1" showInputMessage="1" showErrorMessage="1" sqref="E2:E4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2025-11-26T20:10:37Z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