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50" documentId="120_S{2AC9BD13-BADA-5192-A53E-5A8FF88502F6}" xr6:coauthVersionLast="47" xr6:coauthVersionMax="47" xr10:uidLastSave="{5286B7CE-7D1F-4422-84F7-32B8B1B50B4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<sst xmlns="http://schemas.openxmlformats.org/spreadsheetml/2006/main" count="180305" uniqueCount="39136">
  <si>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</si>
  <si>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</si>
  <si>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</si>
  <si>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</si>
  <si>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</si>
  <si>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</si>
  <si>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</si>
  <si>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</si>
  <si>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</si>
  <si>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</si>
  <si>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</si>
  <si>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</si>
  <si>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</si>
  <si>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</si>
  <si>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</si>
  <si>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</si>
  <si>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</si>
  <si>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</si>
  <si>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</si>
  <si>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</si>
  <si>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</si>
  <si>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</si>
  <si>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</si>
  <si>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</si>
  <si>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</si>
  <si>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</si>
  <si>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</si>
  <si>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</si>
  <si>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</si>
  <si>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</si>
  <si>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</si>
  <si>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</si>
  <si>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</si>
  <si>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</si>
  <si>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</si>
  <si>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</si>
  <si>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</si>
  <si>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</si>
  <si>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</si>
  <si>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</si>
  <si>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</si>
  <si>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</si>
  <si>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</si>
  <si>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</si>
  <si>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</si>
  <si>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</si>
  <si>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</si>
  <si>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</si>
  <si>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</si>
  <si>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</si>
  <si>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</si>
  <si>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</si>
  <si>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</si>
  <si>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</si>
  <si>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</si>
  <si>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</si>
  <si>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</si>
  <si>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</si>
  <si>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</si>
  <si>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</si>
  <si>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</si>
  <si>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</si>
  <si>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</si>
  <si>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</si>
  <si>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</si>
  <si>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</si>
  <si>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</si>
  <si>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</si>
  <si>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</si>
  <si>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</si>
  <si>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</si>
  <si>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</si>
  <si>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</si>
  <si>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</si>
  <si>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</si>
  <si>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</si>
  <si>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</si>
  <si>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</si>
  <si>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</si>
  <si>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</si>
  <si>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</si>
  <si>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</si>
  <si>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</si>
  <si>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</si>
  <si>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</si>
  <si>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</si>
  <si>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</si>
  <si>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</si>
  <si>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</si>
  <si>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</si>
  <si>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</si>
  <si>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</si>
  <si>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</si>
  <si>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</si>
  <si>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</si>
  <si>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</si>
  <si>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</si>
  <si>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</si>
  <si>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</si>
  <si>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</si>
  <si>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</si>
  <si>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</si>
  <si>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</si>
  <si>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</si>
  <si>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</si>
  <si>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</si>
  <si>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</si>
  <si>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</si>
  <si>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</si>
  <si>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</si>
  <si>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</si>
  <si>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</si>
  <si>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</si>
  <si>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</si>
  <si>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</si>
  <si>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</si>
  <si>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</si>
  <si>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</si>
  <si>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</si>
  <si>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</si>
  <si>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</si>
  <si>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</si>
  <si>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</si>
  <si>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</si>
  <si>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</si>
  <si>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</si>
  <si>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</si>
  <si>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</si>
  <si>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</si>
  <si>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</si>
  <si>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</si>
  <si>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</si>
  <si>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</si>
  <si>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</si>
  <si>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</si>
  <si>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</si>
  <si>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</si>
  <si>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</si>
  <si>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</si>
  <si>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</si>
  <si>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</si>
  <si>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</si>
  <si>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</si>
  <si>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</si>
  <si>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</si>
  <si>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</si>
  <si>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</si>
  <si>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</si>
  <si>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</si>
  <si>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</si>
  <si>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</si>
  <si>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</si>
  <si>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</si>
  <si>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</si>
  <si>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</si>
  <si>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</si>
  <si>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</si>
  <si>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</si>
  <si>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</si>
  <si>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</si>
  <si>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</si>
  <si>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</si>
  <si>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</si>
  <si>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</si>
  <si>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</si>
  <si>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</si>
  <si>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</si>
  <si>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</si>
  <si>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</si>
  <si>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</si>
  <si>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</si>
  <si>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</si>
  <si>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</si>
  <si>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</si>
  <si>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</si>
  <si>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</si>
  <si>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</si>
  <si>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</si>
  <si>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</si>
  <si>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</si>
  <si>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</si>
  <si>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</si>
  <si>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</si>
  <si>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</si>
  <si>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</si>
  <si>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</si>
  <si>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</si>
  <si>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</si>
  <si>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</si>
  <si>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</si>
  <si>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</si>
  <si>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</si>
  <si>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</si>
  <si>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</si>
  <si>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</si>
  <si>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</si>
  <si>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</si>
  <si>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</si>
  <si>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</si>
  <si>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</si>
  <si>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</si>
  <si>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</si>
  <si>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</si>
  <si>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</si>
  <si>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</si>
  <si>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</si>
  <si>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</si>
  <si>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</si>
  <si>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</si>
  <si>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</si>
  <si>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</si>
  <si>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</si>
  <si>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</si>
  <si>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</si>
  <si>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</si>
  <si>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</si>
  <si>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</si>
  <si>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</si>
  <si>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</si>
  <si>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</si>
  <si>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</si>
  <si>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</si>
  <si>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</si>
  <si>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</si>
  <si>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</si>
  <si>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</si>
  <si>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</si>
  <si>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</si>
  <si>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</si>
  <si>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</si>
  <si>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</si>
  <si>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</si>
  <si>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</si>
  <si>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</si>
  <si>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</si>
  <si>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</si>
  <si>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</si>
  <si>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</si>
  <si>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</si>
  <si>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</si>
  <si>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</si>
  <si>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</si>
  <si>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</si>
  <si>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</si>
  <si>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</si>
  <si>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</si>
  <si>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</si>
  <si>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</si>
  <si>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</si>
  <si>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</si>
  <si>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</si>
  <si>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</si>
  <si>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</si>
  <si>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</si>
  <si>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</si>
  <si>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</si>
  <si>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</si>
  <si>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</si>
  <si>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</si>
  <si>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</si>
  <si>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</si>
  <si>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</si>
  <si>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</si>
  <si>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</si>
  <si>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</si>
  <si>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</si>
  <si>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</si>
  <si>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</si>
  <si>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</si>
  <si>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</si>
  <si>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</si>
  <si>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</si>
  <si>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</si>
  <si>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</si>
  <si>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</si>
  <si>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</si>
  <si>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</si>
  <si>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</si>
  <si>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</si>
  <si>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</si>
  <si>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</si>
  <si>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</si>
  <si>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</si>
  <si>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</si>
  <si>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</si>
  <si>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</si>
  <si>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</si>
  <si>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</si>
  <si>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</si>
  <si>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</si>
  <si>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</si>
  <si>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</si>
  <si>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</si>
  <si>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</si>
  <si>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</si>
  <si>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</si>
  <si>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</si>
  <si>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</si>
  <si>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</si>
  <si>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</si>
  <si>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</si>
  <si>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</si>
  <si>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</si>
  <si>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</si>
  <si>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</si>
  <si>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</si>
  <si>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</si>
  <si>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</si>
  <si>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</si>
  <si>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</si>
  <si>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</si>
  <si>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</si>
  <si>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</si>
  <si>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</si>
  <si>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</si>
  <si>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</si>
  <si>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</si>
  <si>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</si>
  <si>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</si>
  <si>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</si>
  <si>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</si>
  <si>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</si>
  <si>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</si>
  <si>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</si>
  <si>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</si>
  <si>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</si>
  <si>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</si>
  <si>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</si>
  <si>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</si>
  <si>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</si>
  <si>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</si>
  <si>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</si>
  <si>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</si>
  <si>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</si>
  <si>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</si>
  <si>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</si>
  <si>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</si>
  <si>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</si>
  <si>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</si>
  <si>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</si>
  <si>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</si>
  <si>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</si>
  <si>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</si>
  <si>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</si>
  <si>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</si>
  <si>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</si>
  <si>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</si>
  <si>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</si>
  <si>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</si>
  <si>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</si>
  <si>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</si>
  <si>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</si>
  <si>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</si>
  <si>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</si>
  <si>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</si>
  <si>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</si>
  <si>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</si>
  <si>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</si>
  <si>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</si>
  <si>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</si>
  <si>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</si>
  <si>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</si>
  <si>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</si>
  <si>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</si>
  <si>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</si>
  <si>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</si>
  <si>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</si>
  <si>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</si>
  <si>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</si>
  <si>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</si>
  <si>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</si>
  <si>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</si>
  <si>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</si>
  <si>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</si>
  <si>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</si>
  <si>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</si>
  <si>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</si>
  <si>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</si>
  <si>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</si>
  <si>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</si>
  <si>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</si>
  <si>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</si>
  <si>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</si>
  <si>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</si>
  <si>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</si>
  <si>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</si>
  <si>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</si>
  <si>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</si>
  <si>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</si>
  <si>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</si>
  <si>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</si>
  <si>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</si>
  <si>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</si>
  <si>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</si>
  <si>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</si>
  <si>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</si>
  <si>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</si>
  <si>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</si>
  <si>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</si>
  <si>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</si>
  <si>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</si>
  <si>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</si>
  <si>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</si>
  <si>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</si>
  <si>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</si>
  <si>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</si>
  <si>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</si>
  <si>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</si>
  <si>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</si>
  <si>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</si>
  <si>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</si>
  <si>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</si>
  <si>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</si>
  <si>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</si>
  <si>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</si>
  <si>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</si>
  <si>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</si>
  <si>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</si>
  <si>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</si>
  <si>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</si>
  <si>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</si>
  <si>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</si>
  <si>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</si>
  <si>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</si>
  <si>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</si>
  <si>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</si>
  <si>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</si>
  <si>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</si>
  <si>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</si>
  <si>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</si>
  <si>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</si>
  <si>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</si>
  <si>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</si>
  <si>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</si>
  <si>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</si>
  <si>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</si>
  <si>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</si>
  <si>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</si>
  <si>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</si>
  <si>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</si>
  <si>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</si>
  <si>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</si>
  <si>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</si>
  <si>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</si>
  <si>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</si>
  <si>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</si>
  <si>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</si>
  <si>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</si>
  <si>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</si>
  <si>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</si>
  <si>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</si>
  <si>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</si>
  <si>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</si>
  <si>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</si>
  <si>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</si>
  <si>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</si>
  <si>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</si>
  <si>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</si>
  <si>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</si>
  <si>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</si>
  <si>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</si>
  <si>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</si>
  <si>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</si>
  <si>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</si>
  <si>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</si>
  <si>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</si>
  <si>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</si>
  <si>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</si>
  <si>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</si>
  <si>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</si>
  <si>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</si>
  <si>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</si>
  <si>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</si>
  <si>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</si>
  <si>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</si>
  <si>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</si>
  <si>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</si>
  <si>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</si>
  <si>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</si>
  <si>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</si>
  <si>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</si>
  <si>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</si>
  <si>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</si>
  <si>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</si>
  <si>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</si>
  <si>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</si>
  <si>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</si>
  <si>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</si>
  <si>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</si>
  <si>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</si>
  <si>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</si>
  <si>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</si>
  <si>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</si>
  <si>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</si>
  <si>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</si>
  <si>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</si>
  <si>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</si>
  <si>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</si>
  <si>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</si>
  <si>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</si>
  <si>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</si>
  <si>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</si>
  <si>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</si>
  <si>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</si>
  <si>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</si>
  <si>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</si>
  <si>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</si>
  <si>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</si>
  <si>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</si>
  <si>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</si>
  <si>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</si>
  <si>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</si>
  <si>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</si>
  <si>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</si>
  <si>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</si>
  <si>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</si>
  <si>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</si>
  <si>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</si>
  <si>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</si>
  <si>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</si>
  <si>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</si>
  <si>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</si>
  <si>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</si>
  <si>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</si>
  <si>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</si>
  <si>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</si>
  <si>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</si>
  <si>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</si>
  <si>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</si>
  <si>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</si>
  <si>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</si>
  <si>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</si>
  <si>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</si>
  <si>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</si>
  <si>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</si>
  <si>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</si>
  <si>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</si>
  <si>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</si>
  <si>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</si>
  <si>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</si>
  <si>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</si>
  <si>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</si>
  <si>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</si>
  <si>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</si>
  <si>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</si>
  <si>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</si>
  <si>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</si>
  <si>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</si>
  <si>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</si>
  <si>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</si>
  <si>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</si>
  <si>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</si>
  <si>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</si>
  <si>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</si>
  <si>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</si>
  <si>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</si>
  <si>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</si>
  <si>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</si>
  <si>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</si>
  <si>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</si>
  <si>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</si>
  <si>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</si>
  <si>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</si>
  <si>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</si>
  <si>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</si>
  <si>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</si>
  <si>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</si>
  <si>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</si>
  <si>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</si>
  <si>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</si>
  <si>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</si>
  <si>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</si>
  <si>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</si>
  <si>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</si>
  <si>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</si>
  <si>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</si>
  <si>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</si>
  <si>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</si>
  <si>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</si>
  <si>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</si>
  <si>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</si>
  <si>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</si>
  <si>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</si>
  <si>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</si>
  <si>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</si>
  <si>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</si>
  <si>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</si>
  <si>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</si>
  <si>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</si>
  <si>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</si>
  <si>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</si>
  <si>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</si>
  <si>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</si>
  <si>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</si>
  <si>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</si>
  <si>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</si>
  <si>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</si>
  <si>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</si>
  <si>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</si>
  <si>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</si>
  <si>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</si>
  <si>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</si>
  <si>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</si>
  <si>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</si>
  <si>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</si>
  <si>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</si>
  <si>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</si>
  <si>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</si>
  <si>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</si>
  <si>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</si>
  <si>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</si>
  <si>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</si>
  <si>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</si>
  <si>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</si>
  <si>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</si>
  <si>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</si>
  <si>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</si>
  <si>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</si>
  <si>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</si>
  <si>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</si>
  <si>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</si>
  <si>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</si>
  <si>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</si>
  <si>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</si>
  <si>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</si>
  <si>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</si>
  <si>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</si>
  <si>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</si>
  <si>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</si>
  <si>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</si>
  <si>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</si>
  <si>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</si>
  <si>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</si>
  <si>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</si>
  <si>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</si>
  <si>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</si>
  <si>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</si>
  <si>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</si>
  <si>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</si>
  <si>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</si>
  <si>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</si>
  <si>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</si>
  <si>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</si>
  <si>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</si>
  <si>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</si>
  <si>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</si>
  <si>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</si>
  <si>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</si>
  <si>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</si>
  <si>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</si>
  <si>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</si>
  <si>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</si>
  <si>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</si>
  <si>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</si>
  <si>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</si>
  <si>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</si>
  <si>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</si>
  <si>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</si>
  <si>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</si>
  <si>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</si>
  <si>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</si>
  <si>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</si>
  <si>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</si>
  <si>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</si>
  <si>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</si>
  <si>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</si>
  <si>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</si>
  <si>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</si>
  <si>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</si>
  <si>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</si>
  <si>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</si>
  <si>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</si>
  <si>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</si>
  <si>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</si>
  <si>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</si>
  <si>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</si>
  <si>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</si>
  <si>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</si>
  <si>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</si>
  <si>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</si>
  <si>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</si>
  <si>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</si>
  <si>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</si>
  <si>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</si>
  <si>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</si>
  <si>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</si>
  <si>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</si>
  <si>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</si>
  <si>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</si>
  <si>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</si>
  <si>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</si>
  <si>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</si>
  <si>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</si>
  <si>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</si>
  <si>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</si>
  <si>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</si>
  <si>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</si>
  <si>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</si>
  <si>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</si>
  <si>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</si>
  <si>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</si>
  <si>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</si>
  <si>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</si>
  <si>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</si>
  <si>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</si>
  <si>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</si>
  <si>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</si>
  <si>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</si>
  <si>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</si>
  <si>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</si>
  <si>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</si>
  <si>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</si>
  <si>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</si>
  <si>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</si>
  <si>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</si>
  <si>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</si>
  <si>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</si>
  <si>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</si>
  <si>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</si>
  <si>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</si>
  <si>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</si>
  <si>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</si>
  <si>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</si>
  <si>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</si>
  <si>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</si>
  <si>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</si>
  <si>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</si>
  <si>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</si>
  <si>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</si>
  <si>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</si>
  <si>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</si>
  <si>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</si>
  <si>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</si>
  <si>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</si>
  <si>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</si>
  <si>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</si>
  <si>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</si>
  <si>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</si>
  <si>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</si>
  <si>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</si>
  <si>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</si>
  <si>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</si>
  <si>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</si>
  <si>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</si>
  <si>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</si>
  <si>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</si>
  <si>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</si>
  <si>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</si>
  <si>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</si>
  <si>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</si>
  <si>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</si>
  <si>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</si>
  <si>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</si>
  <si>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</si>
  <si>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</si>
  <si>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</si>
  <si>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</si>
  <si>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</si>
  <si>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</si>
  <si>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</si>
  <si>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</si>
  <si>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</si>
  <si>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</si>
  <si>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</si>
  <si>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</si>
  <si>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</si>
  <si>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</si>
  <si>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</si>
  <si>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</si>
  <si>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</si>
  <si>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</si>
  <si>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</si>
  <si>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</si>
  <si>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</si>
  <si>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</si>
  <si>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</si>
  <si>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</si>
  <si>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</si>
  <si>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</si>
  <si>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</si>
  <si>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</si>
  <si>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</si>
  <si>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</si>
  <si>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</si>
  <si>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</si>
  <si>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</si>
  <si>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</si>
  <si>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</si>
  <si>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</si>
  <si>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</si>
  <si>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</si>
  <si>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</si>
  <si>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</si>
  <si>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</si>
  <si>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</si>
  <si>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</si>
  <si>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</si>
  <si>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</si>
  <si>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</si>
  <si>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</si>
  <si>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</si>
  <si>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</si>
  <si>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</si>
  <si>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</si>
  <si>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</si>
  <si>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</si>
  <si>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</si>
  <si>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</si>
  <si>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</si>
  <si>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</si>
  <si>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</si>
  <si>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</si>
  <si>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</si>
  <si>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</si>
  <si>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</si>
  <si>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</si>
  <si>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</si>
  <si>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</si>
  <si>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</si>
  <si>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</si>
  <si>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</si>
  <si>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</si>
  <si>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</si>
  <si>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</si>
  <si>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</si>
  <si>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</si>
  <si>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</si>
  <si>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</si>
  <si>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</si>
  <si>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</si>
  <si>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</si>
  <si>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</si>
  <si>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</si>
  <si>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</si>
  <si>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</si>
  <si>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</si>
  <si>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</si>
  <si>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</si>
  <si>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</si>
  <si>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</si>
  <si>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</si>
  <si>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</si>
  <si>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</si>
  <si>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</si>
  <si>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</si>
  <si>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</si>
  <si>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</si>
  <si>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</si>
  <si>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</si>
  <si>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</si>
  <si>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</si>
  <si>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</si>
  <si>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</si>
  <si>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</si>
  <si>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</si>
  <si>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</si>
  <si>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</si>
  <si>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</si>
  <si>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</si>
  <si>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</si>
  <si>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</si>
  <si>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</si>
  <si>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</si>
  <si>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</si>
  <si>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</si>
  <si>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</si>
  <si>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</si>
  <si>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</si>
  <si>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</si>
  <si>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</si>
  <si>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</si>
  <si>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</si>
  <si>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</si>
  <si>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</si>
  <si>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</si>
  <si>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</si>
  <si>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</si>
  <si>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</si>
  <si>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</si>
  <si>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</si>
  <si>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</si>
  <si>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</si>
  <si>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</si>
  <si>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</si>
  <si>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</si>
  <si>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</si>
  <si>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</si>
  <si>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</si>
  <si>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</si>
  <si>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</si>
  <si>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</si>
  <si>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</si>
  <si>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</si>
  <si>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</si>
  <si>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</si>
  <si>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</si>
  <si>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</si>
  <si>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</si>
  <si>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</si>
  <si>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</si>
  <si>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</si>
  <si>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</si>
  <si>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</si>
  <si>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</si>
  <si>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</si>
  <si>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</si>
  <si>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</si>
  <si>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</si>
  <si>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</si>
  <si>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</si>
  <si>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</si>
  <si>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</si>
  <si>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</si>
  <si>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</si>
  <si>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</si>
  <si>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</si>
  <si>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</si>
  <si>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</si>
  <si>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</si>
  <si>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</si>
  <si>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</si>
  <si>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</si>
  <si>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</si>
  <si>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</si>
  <si>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</si>
  <si>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</si>
  <si>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</si>
  <si>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</si>
  <si>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</si>
  <si>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</si>
  <si>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</si>
  <si>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</si>
  <si>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</si>
  <si>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</si>
  <si>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</si>
  <si>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</si>
  <si>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</si>
  <si>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</si>
  <si>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</si>
  <si>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</si>
  <si>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</si>
  <si>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</si>
  <si>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</si>
  <si>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</si>
  <si>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</si>
  <si>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</si>
  <si>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</si>
  <si>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</si>
  <si>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</si>
  <si>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</si>
  <si>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</si>
  <si>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</si>
  <si>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</si>
  <si>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</si>
  <si>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</si>
  <si>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</si>
  <si>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</si>
  <si>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</si>
  <si>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</si>
  <si>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</si>
  <si>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</si>
  <si>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</si>
  <si>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</si>
  <si>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</si>
  <si>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</si>
  <si>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</si>
  <si>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</si>
  <si>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</si>
  <si>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</si>
  <si>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</si>
  <si>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</si>
  <si>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</si>
  <si>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</si>
  <si>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</si>
  <si>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</si>
  <si>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</si>
  <si>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</si>
  <si>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</si>
  <si>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</si>
  <si>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</si>
  <si>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</si>
  <si>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</si>
  <si>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</si>
  <si>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</si>
  <si>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</si>
  <si>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</si>
  <si>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</si>
  <si>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</si>
  <si>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</si>
  <si>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</si>
  <si>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</si>
  <si>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</si>
  <si>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</si>
  <si>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</si>
  <si>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</si>
  <si>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</si>
  <si>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</si>
  <si>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</si>
  <si>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</si>
  <si>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</si>
  <si>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</si>
  <si>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</si>
  <si>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</si>
  <si>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</si>
  <si>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</si>
  <si>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</si>
  <si>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</si>
  <si>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</si>
  <si>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</si>
  <si>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</si>
  <si>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</si>
  <si>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</si>
  <si>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</si>
  <si>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</si>
  <si>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</si>
  <si>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</si>
  <si>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</si>
  <si>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</si>
  <si>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</si>
  <si>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</si>
  <si>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</si>
  <si>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</si>
  <si>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</si>
  <si>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</si>
  <si>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</si>
  <si>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</si>
  <si>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</si>
  <si>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</si>
  <si>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</si>
  <si>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</si>
  <si>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</si>
  <si>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</si>
  <si>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</si>
  <si>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</si>
  <si>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</si>
  <si>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</si>
  <si>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</si>
  <si>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</si>
  <si>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</si>
  <si>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</si>
  <si>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</si>
  <si>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</si>
  <si>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</si>
  <si>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</si>
  <si>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</si>
  <si>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</si>
  <si>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</si>
  <si>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</si>
  <si>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</si>
  <si>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</si>
  <si>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</si>
  <si>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</si>
  <si>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</si>
  <si>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</si>
  <si>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</si>
  <si>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</si>
  <si>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</si>
  <si>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</si>
  <si>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</si>
  <si>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</si>
  <si>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</si>
  <si>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</si>
  <si>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</si>
  <si>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</si>
  <si>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</si>
  <si>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</si>
  <si>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</si>
  <si>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</si>
  <si>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</si>
  <si>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</si>
  <si>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</si>
  <si>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</si>
  <si>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</si>
  <si>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</si>
  <si>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</si>
  <si>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</si>
  <si>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</si>
  <si>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</si>
  <si>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</si>
  <si>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</si>
  <si>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</si>
  <si>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</si>
  <si>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</si>
  <si>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</si>
  <si>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</si>
  <si>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</si>
  <si>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</si>
  <si>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</si>
  <si>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</si>
  <si>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</si>
  <si>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</si>
  <si>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</si>
  <si>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</si>
  <si>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</si>
  <si>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</si>
  <si>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</si>
  <si>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</si>
  <si>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</si>
  <si>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</si>
  <si>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</si>
  <si>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</si>
  <si>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</si>
  <si>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</si>
  <si>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</si>
  <si>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</si>
  <si>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</si>
  <si>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</si>
  <si>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</si>
  <si>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</si>
  <si>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</si>
  <si>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</si>
  <si>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</si>
  <si>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</si>
  <si>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</si>
  <si>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</si>
  <si>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</si>
  <si>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</si>
  <si>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</si>
  <si>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</si>
  <si>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</si>
  <si>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</si>
  <si>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</si>
  <si>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</si>
  <si>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</si>
  <si>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</si>
  <si>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</si>
  <si>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</si>
  <si>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</si>
  <si>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</si>
  <si>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</si>
  <si>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</si>
  <si>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</si>
  <si>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</si>
  <si>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</si>
  <si>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</si>
  <si>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</si>
  <si>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</si>
  <si>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</si>
  <si>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</si>
  <si>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</si>
  <si>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</si>
  <si>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</si>
  <si>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</si>
  <si>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</si>
  <si>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</si>
  <si>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</si>
  <si>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</si>
  <si>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</si>
  <si>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</si>
  <si>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</si>
  <si>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</si>
  <si>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</si>
  <si>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</si>
  <si>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</si>
  <si>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</si>
  <si>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</si>
  <si>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</si>
  <si>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</si>
  <si>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</si>
  <si>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</si>
  <si>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</si>
  <si>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</si>
  <si>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</si>
  <si>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</si>
  <si>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</si>
  <si>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</si>
  <si>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</si>
  <si>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</si>
  <si>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</si>
  <si>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</si>
  <si>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</si>
  <si>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</si>
  <si>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</si>
  <si>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</si>
  <si>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</si>
  <si>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</si>
  <si>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</si>
  <si>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</si>
  <si>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</si>
  <si>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</si>
  <si>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</si>
  <si>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</si>
  <si>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</si>
  <si>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</si>
  <si>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</si>
  <si>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</si>
  <si>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</si>
  <si>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</si>
  <si>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</si>
  <si>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</si>
  <si>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</si>
  <si>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</si>
  <si>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</si>
  <si>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</si>
  <si>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</si>
  <si>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</si>
  <si>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</si>
  <si>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</si>
  <si>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</si>
  <si>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</si>
  <si>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</si>
  <si>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</si>
  <si>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</si>
  <si>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</si>
  <si>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</si>
  <si>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</si>
  <si>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</si>
  <si>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</si>
  <si>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</si>
  <si>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</si>
  <si>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</si>
  <si>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</si>
  <si>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</si>
  <si>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</si>
  <si>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</si>
  <si>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</si>
  <si>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</si>
  <si>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</si>
  <si>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</si>
  <si>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</si>
  <si>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</si>
  <si>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</si>
  <si>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</si>
  <si>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</si>
  <si>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</si>
  <si>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</si>
  <si>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</si>
  <si>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</si>
  <si>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</si>
  <si>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</si>
  <si>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</si>
  <si>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</si>
  <si>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</si>
  <si>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</si>
  <si>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</si>
  <si>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</si>
  <si>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</si>
  <si>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</si>
  <si>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</si>
  <si>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</si>
  <si>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</si>
  <si>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</si>
  <si>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</si>
  <si>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</si>
  <si>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</si>
  <si>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</si>
  <si>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</si>
  <si>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</si>
  <si>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</si>
  <si>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</si>
  <si>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</si>
  <si>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</si>
  <si>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</si>
  <si>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</si>
  <si>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</si>
  <si>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</si>
  <si>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</si>
  <si>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</si>
  <si>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</si>
  <si>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</si>
  <si>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</si>
  <si>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</si>
  <si>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</si>
  <si>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</si>
  <si>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</si>
  <si>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</si>
  <si>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</si>
  <si>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</si>
  <si>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</si>
  <si>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</si>
  <si>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</si>
  <si>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</si>
  <si>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</si>
  <si>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</si>
  <si>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</si>
  <si>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</si>
  <si>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</si>
  <si>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</si>
  <si>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</si>
  <si>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</si>
  <si>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</si>
  <si>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</si>
  <si>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</si>
  <si>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</si>
  <si>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</si>
  <si>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</si>
  <si>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</si>
  <si>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</si>
  <si>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</si>
  <si>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</si>
  <si>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</si>
  <si>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</si>
  <si>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</si>
  <si>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</si>
  <si>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</si>
  <si>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</si>
  <si>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</si>
  <si>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</si>
  <si>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</si>
  <si>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</si>
  <si>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</si>
  <si>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</si>
  <si>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</si>
  <si>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</si>
  <si>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</si>
  <si>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</si>
  <si>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</si>
  <si>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</si>
  <si>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</si>
  <si>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</si>
  <si>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</si>
  <si>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</si>
  <si>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</si>
  <si>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</si>
  <si>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</si>
  <si>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</si>
  <si>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</si>
  <si>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</si>
  <si>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</si>
  <si>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</si>
  <si>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</si>
  <si>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</si>
  <si>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</si>
  <si>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</si>
  <si>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</si>
  <si>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</si>
  <si>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</si>
  <si>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</si>
  <si>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</si>
  <si>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</si>
  <si>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</si>
  <si>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</si>
  <si>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</si>
  <si>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</si>
  <si>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</si>
  <si>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</si>
  <si>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</si>
  <si>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</si>
  <si>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</si>
  <si>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</si>
  <si>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</si>
  <si>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</si>
  <si>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</si>
  <si>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</si>
  <si>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</si>
  <si>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</si>
  <si>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</si>
  <si>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</si>
  <si>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</si>
  <si>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</si>
  <si>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</si>
  <si>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</si>
  <si>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</si>
  <si>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</si>
  <si>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</si>
  <si>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</si>
  <si>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</si>
  <si>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</si>
  <si>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</si>
  <si>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</si>
  <si>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</si>
  <si>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</si>
  <si>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</si>
  <si>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</si>
  <si>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</si>
  <si>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</si>
  <si>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</si>
  <si>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</si>
  <si>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</si>
  <si>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</si>
  <si>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</si>
  <si>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</si>
  <si>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</si>
  <si>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</si>
  <si>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</si>
  <si>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</si>
  <si>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</si>
  <si>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</si>
  <si>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</si>
  <si>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</si>
  <si>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</si>
  <si>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</si>
  <si>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</si>
  <si>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</si>
  <si>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</si>
  <si>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</si>
  <si>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</si>
  <si>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</si>
  <si>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</si>
  <si>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</si>
  <si>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</si>
  <si>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</si>
  <si>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</si>
  <si>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</si>
  <si>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</si>
  <si>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</si>
  <si>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</si>
  <si>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</si>
  <si>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</si>
  <si>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</si>
  <si>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</si>
  <si>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</si>
  <si>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</si>
  <si>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</si>
  <si>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</si>
  <si>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</si>
  <si>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</si>
  <si>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</si>
  <si>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</si>
  <si>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</si>
  <si>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</si>
  <si>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</si>
  <si>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</si>
  <si>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</si>
  <si>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</si>
  <si>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</si>
  <si>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</si>
  <si>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</si>
  <si>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</si>
  <si>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</si>
  <si>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</si>
  <si>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</si>
  <si>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</si>
  <si>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</si>
  <si>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</si>
  <si>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</si>
  <si>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</si>
  <si>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</si>
  <si>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</si>
  <si>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</si>
  <si>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</si>
  <si>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</si>
  <si>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</si>
  <si>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</si>
  <si>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</si>
  <si>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</si>
  <si>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</si>
  <si>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</si>
  <si>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</si>
  <si>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</si>
  <si>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</si>
  <si>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</si>
  <si>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</si>
  <si>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</si>
  <si>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</si>
  <si>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</si>
  <si>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</si>
  <si>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</si>
  <si>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</si>
  <si>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</si>
  <si>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</si>
  <si>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</si>
  <si>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</si>
  <si>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</si>
  <si>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</si>
  <si>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</si>
  <si>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</si>
  <si>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</si>
  <si>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</si>
  <si>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</si>
  <si>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</si>
  <si>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</si>
  <si>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</si>
  <si>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</si>
  <si>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</si>
  <si>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</si>
  <si>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</si>
  <si>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</si>
  <si>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</si>
  <si>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</si>
  <si>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</si>
  <si>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</si>
  <si>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</si>
  <si>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</si>
  <si>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</si>
  <si>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</si>
  <si>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</si>
  <si>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</si>
  <si>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</si>
  <si>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</si>
  <si>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</si>
  <si>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</si>
  <si>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</si>
  <si>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</si>
  <si>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</si>
  <si>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</si>
  <si>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</si>
  <si>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</si>
  <si>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</si>
  <si>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</si>
  <si>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</si>
  <si>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</si>
  <si>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</si>
  <si>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</si>
  <si>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</si>
  <si>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</si>
  <si>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</si>
  <si>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</si>
  <si>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</si>
  <si>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</si>
  <si>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</si>
  <si>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</si>
  <si>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</si>
  <si>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</si>
  <si>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</si>
  <si>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</si>
  <si>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</si>
  <si>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</si>
  <si>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</si>
  <si>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</si>
  <si>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</si>
  <si>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</si>
  <si>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</si>
  <si>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</si>
  <si>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</si>
  <si>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</si>
  <si>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</si>
  <si>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</si>
  <si>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</si>
  <si>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</si>
  <si>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</si>
  <si>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</si>
  <si>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</si>
  <si>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</si>
  <si>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</si>
  <si>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</si>
  <si>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</si>
  <si>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</si>
  <si>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</si>
  <si>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</si>
  <si>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</si>
  <si>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</si>
  <si>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</si>
  <si>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</si>
  <si>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</si>
  <si>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</si>
  <si>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</si>
  <si>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</si>
  <si>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</si>
  <si>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</si>
  <si>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</si>
  <si>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</si>
  <si>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</si>
  <si>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</si>
  <si>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</si>
  <si>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</si>
  <si>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</si>
  <si>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</si>
  <si>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</si>
  <si>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</si>
  <si>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</si>
  <si>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</si>
  <si>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</si>
  <si>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</si>
  <si>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</si>
  <si>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</si>
  <si>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</si>
  <si>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</si>
  <si>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</si>
  <si>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</si>
  <si>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</si>
  <si>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</si>
  <si>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</si>
  <si>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</si>
  <si>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</si>
  <si>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</si>
  <si>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</si>
  <si>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</si>
  <si>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</si>
  <si>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</si>
  <si>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</si>
  <si>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</si>
  <si>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</si>
  <si>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</si>
  <si>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</si>
  <si>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</si>
  <si>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</si>
  <si>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</si>
  <si>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</si>
  <si>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</si>
  <si>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</si>
  <si>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</si>
  <si>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</si>
  <si>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</si>
  <si>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</si>
  <si>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</si>
  <si>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</si>
  <si>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</si>
  <si>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</si>
  <si>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</si>
  <si>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</si>
  <si>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</si>
  <si>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</si>
  <si>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</si>
  <si>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</si>
  <si>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</si>
  <si>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</si>
  <si>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</si>
  <si>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</si>
  <si>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</si>
  <si>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</si>
  <si>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</si>
  <si>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</si>
  <si>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</si>
  <si>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</si>
  <si>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</si>
  <si>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</si>
  <si>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</si>
  <si>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</si>
  <si>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</si>
  <si>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</si>
  <si>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</si>
  <si>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</si>
  <si>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</si>
  <si>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</si>
  <si>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</si>
  <si>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</si>
  <si>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</si>
  <si>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</si>
  <si>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</si>
  <si>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</si>
  <si>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</si>
  <si>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</si>
  <si>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</si>
  <si>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</si>
  <si>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</si>
  <si>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</si>
  <si>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</si>
  <si>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</si>
  <si>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</si>
  <si>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</si>
  <si>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</si>
  <si>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</si>
  <si>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</si>
  <si>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</si>
  <si>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</si>
  <si>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</si>
  <si>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</si>
  <si>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</si>
  <si>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</si>
  <si>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</si>
  <si>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</si>
  <si>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</si>
  <si>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</si>
  <si>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</si>
  <si>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</si>
  <si>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</si>
  <si>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</si>
  <si>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</si>
  <si>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</si>
  <si>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</si>
  <si>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</si>
  <si>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</si>
  <si>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</si>
  <si>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</si>
  <si>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</si>
  <si>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</si>
  <si>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</si>
  <si>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</si>
  <si>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</si>
  <si>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</si>
  <si>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</si>
  <si>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</si>
  <si>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</si>
  <si>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</si>
  <si>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</si>
  <si>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</si>
  <si>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</si>
  <si>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</si>
  <si>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</si>
  <si>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</si>
  <si>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</si>
  <si>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</si>
  <si>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</si>
  <si>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</si>
  <si>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</si>
  <si>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</si>
  <si>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</si>
  <si>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</si>
  <si>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</si>
  <si>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</si>
  <si>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</si>
  <si>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</si>
  <si>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</si>
  <si>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</si>
  <si>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</si>
  <si>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</si>
  <si>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</si>
  <si>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</si>
  <si>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</si>
  <si>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</si>
  <si>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</si>
  <si>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</si>
  <si>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</si>
  <si>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</si>
  <si>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</si>
  <si>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</si>
  <si>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</si>
  <si>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</si>
  <si>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</si>
  <si>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</si>
  <si>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</si>
  <si>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</si>
  <si>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</si>
  <si>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</si>
  <si>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</si>
  <si>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</si>
  <si>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</si>
  <si>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</si>
  <si>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</si>
  <si>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</si>
  <si>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</si>
  <si>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</si>
  <si>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</si>
  <si>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</si>
  <si>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</si>
  <si>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</si>
  <si>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</si>
  <si>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</si>
  <si>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</si>
  <si>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</si>
  <si>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</si>
  <si>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</si>
  <si>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</si>
  <si>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</si>
  <si>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</si>
  <si>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</si>
  <si>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</si>
  <si>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</si>
  <si>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</si>
  <si>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</si>
  <si>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</si>
  <si>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</si>
  <si>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</si>
  <si>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</si>
  <si>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</si>
  <si>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</si>
  <si>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</si>
  <si>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</si>
  <si>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</si>
  <si>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</si>
  <si>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</si>
  <si>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</si>
  <si>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</si>
  <si>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</si>
  <si>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</si>
  <si>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</si>
  <si>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</si>
  <si>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</si>
  <si>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</si>
  <si>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</si>
  <si>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</si>
  <si>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</si>
  <si>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</si>
  <si>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</si>
  <si>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</si>
  <si>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</si>
  <si>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</si>
  <si>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</si>
  <si>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</si>
  <si>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</si>
  <si>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</si>
  <si>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</si>
  <si>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</si>
  <si>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</si>
  <si>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</si>
  <si>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</si>
  <si>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</si>
  <si>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</si>
  <si>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</si>
  <si>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</si>
  <si>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</si>
  <si>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</si>
  <si>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</si>
  <si>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</si>
  <si>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</si>
  <si>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</si>
  <si>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</si>
  <si>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</si>
  <si>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</si>
  <si>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</si>
  <si>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</si>
  <si>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</si>
  <si>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</si>
  <si>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</si>
  <si>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</si>
  <si>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</si>
  <si>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</si>
  <si>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</si>
  <si>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</si>
  <si>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</si>
  <si>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</si>
  <si>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</si>
  <si>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</si>
  <si>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</si>
  <si>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</si>
  <si>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</si>
  <si>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</si>
  <si>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</si>
  <si>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</si>
  <si>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</si>
  <si>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</si>
  <si>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</si>
  <si>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</si>
  <si>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</si>
  <si>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</si>
  <si>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</si>
  <si>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</si>
  <si>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</si>
  <si>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</si>
  <si>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</si>
  <si>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</si>
  <si>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</si>
  <si>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</si>
  <si>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</si>
  <si>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</si>
  <si>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</si>
  <si>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</si>
  <si>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</si>
  <si>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</si>
  <si>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</si>
  <si>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</si>
  <si>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</si>
  <si>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</si>
  <si>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</si>
  <si>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</si>
  <si>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</si>
  <si>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</si>
  <si>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</si>
  <si>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</si>
  <si>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</si>
  <si>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</si>
  <si>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</si>
  <si>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</si>
  <si>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</si>
  <si>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</si>
  <si>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</si>
  <si>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</si>
  <si>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</si>
  <si>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</si>
  <si>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</si>
  <si>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</si>
  <si>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</si>
  <si>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</si>
  <si>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</si>
  <si>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</si>
  <si>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</si>
  <si>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</si>
  <si>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</si>
  <si>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</si>
  <si>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</si>
  <si>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</si>
  <si>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</si>
  <si>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</si>
  <si>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</si>
  <si>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</si>
  <si>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</si>
  <si>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</si>
  <si>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</si>
  <si>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</si>
  <si>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</si>
  <si>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</si>
  <si>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</si>
  <si>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</si>
  <si>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</si>
  <si>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</si>
  <si>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</si>
  <si>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</si>
  <si>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</si>
  <si>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</si>
  <si>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</si>
  <si>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</si>
  <si>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</si>
  <si>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</si>
  <si>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</si>
  <si>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</si>
  <si>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</si>
  <si>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</si>
  <si>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</si>
  <si>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</si>
  <si>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</si>
  <si>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</si>
  <si>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</si>
  <si>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</si>
  <si>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</si>
  <si>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</si>
  <si>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</si>
  <si>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</si>
  <si>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</si>
  <si>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</si>
  <si>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</si>
  <si>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</si>
  <si>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</si>
  <si>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</si>
  <si>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</si>
  <si>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</si>
  <si>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</si>
  <si>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</si>
  <si>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</si>
  <si>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</si>
  <si>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</si>
  <si>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</si>
  <si>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</si>
  <si>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</si>
  <si>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</si>
  <si>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</si>
  <si>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</si>
  <si>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</si>
  <si>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</si>
  <si>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</si>
  <si>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</si>
  <si>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</si>
  <si>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</si>
  <si>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</si>
  <si>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</si>
  <si>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</si>
  <si>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</si>
  <si>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</si>
  <si>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</si>
  <si>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</si>
  <si>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</si>
  <si>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</si>
  <si>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</si>
  <si>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</si>
  <si>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</si>
  <si>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</si>
  <si>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</si>
  <si>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</si>
  <si>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</si>
  <si>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</si>
  <si>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</si>
  <si>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</si>
  <si>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</si>
  <si>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</si>
  <si>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</si>
  <si>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</si>
  <si>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</si>
  <si>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</si>
  <si>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</si>
  <si>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</si>
  <si>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</si>
  <si>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</si>
  <si>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</si>
  <si>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</si>
  <si>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</si>
  <si>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</si>
  <si>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</si>
  <si>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</si>
  <si>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</si>
  <si>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</si>
  <si>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</si>
  <si>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</si>
  <si>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</si>
  <si>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</si>
  <si>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</si>
  <si>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</si>
  <si>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</si>
  <si>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</si>
  <si>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</si>
  <si>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</si>
  <si>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</si>
  <si>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</si>
  <si>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</si>
  <si>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</si>
  <si>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</si>
  <si>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</si>
  <si>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</si>
  <si>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</si>
  <si>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</si>
  <si>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</si>
  <si>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</si>
  <si>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</si>
  <si>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</si>
  <si>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</si>
  <si>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</si>
  <si>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</si>
  <si>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</si>
  <si>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</si>
  <si>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</si>
  <si>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</si>
  <si>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</si>
  <si>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</si>
  <si>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</si>
  <si>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</si>
  <si>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</si>
  <si>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</si>
  <si>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</si>
  <si>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</si>
  <si>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</si>
  <si>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</si>
  <si>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</si>
  <si>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</si>
  <si>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</si>
  <si>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</si>
  <si>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</si>
  <si>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</si>
  <si>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</si>
  <si>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</si>
  <si>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</si>
  <si>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</si>
  <si>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</si>
  <si>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</si>
  <si>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</si>
  <si>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</si>
  <si>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</si>
  <si>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</si>
  <si>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</si>
  <si>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</si>
  <si>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</si>
  <si>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</si>
  <si>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</si>
  <si>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</si>
  <si>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</si>
  <si>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</si>
  <si>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</si>
  <si>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</si>
  <si>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</si>
  <si>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</si>
  <si>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</si>
  <si>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</si>
  <si>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</si>
  <si>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</si>
  <si>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</si>
  <si>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</si>
  <si>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</si>
  <si>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</si>
  <si>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</si>
  <si>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</si>
  <si>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</si>
  <si>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</si>
  <si>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</si>
  <si>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</si>
  <si>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</si>
  <si>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</si>
  <si>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</si>
  <si>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</si>
  <si>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</si>
  <si>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</si>
  <si>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</si>
  <si>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</si>
  <si>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</si>
  <si>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</si>
  <si>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</si>
  <si>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</si>
  <si>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</si>
  <si>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</si>
  <si>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</si>
  <si>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</si>
  <si>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</si>
  <si>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</si>
  <si>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</si>
  <si>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</si>
  <si>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</si>
  <si>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</si>
  <si>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</si>
  <si>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</si>
  <si>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</si>
  <si>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</si>
  <si>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</si>
  <si>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</si>
  <si>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</si>
  <si>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</si>
  <si>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</si>
  <si>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</si>
  <si>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</si>
  <si>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</si>
  <si>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</si>
  <si>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</si>
  <si>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</si>
  <si>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</si>
  <si>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</si>
  <si>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</si>
  <si>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</si>
  <si>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</si>
  <si>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</si>
  <si>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</si>
  <si>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</si>
  <si>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</si>
  <si>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</si>
  <si>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</si>
  <si>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</si>
  <si>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</si>
  <si>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</si>
  <si>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</si>
  <si>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</si>
  <si>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</si>
  <si>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</si>
  <si>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</si>
  <si>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</si>
  <si>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</si>
  <si>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</si>
  <si>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</si>
  <si>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</si>
  <si>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</si>
  <si>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</si>
  <si>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</si>
  <si>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</si>
  <si>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</si>
  <si>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</si>
  <si>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</si>
  <si>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</si>
  <si>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</si>
  <si>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</si>
  <si>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</si>
  <si>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</si>
  <si>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</si>
  <si>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</si>
  <si>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</si>
  <si>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</si>
  <si>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</si>
  <si>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</si>
  <si>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</si>
  <si>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</si>
  <si>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</si>
  <si>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</si>
  <si>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</si>
  <si>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</si>
  <si>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</si>
  <si>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</si>
  <si>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</si>
  <si>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</si>
  <si>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</si>
  <si>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</si>
  <si>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</si>
  <si>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</si>
  <si>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</si>
  <si>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</si>
  <si>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</si>
  <si>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</si>
  <si>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</si>
  <si>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</si>
  <si>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</si>
  <si>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</si>
  <si>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</si>
  <si>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</si>
  <si>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</si>
  <si>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</si>
  <si>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</si>
  <si>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</si>
  <si>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</si>
  <si>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</si>
  <si>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</si>
  <si>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</si>
  <si>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</si>
  <si>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</si>
  <si>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</si>
  <si>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</si>
  <si>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</si>
  <si>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</si>
  <si>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</si>
  <si>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</si>
  <si>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</si>
  <si>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</si>
  <si>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</si>
  <si>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</si>
  <si>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</si>
  <si>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</si>
  <si>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</si>
  <si>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</si>
  <si>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</si>
  <si>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</si>
  <si>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</si>
  <si>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</si>
  <si>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</si>
  <si>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</si>
  <si>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</si>
  <si>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</si>
  <si>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</si>
  <si>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</si>
  <si>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</si>
  <si>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</si>
  <si>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</si>
  <si>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</si>
  <si>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</si>
  <si>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</si>
  <si>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</si>
  <si>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</si>
  <si>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</si>
  <si>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</si>
  <si>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</si>
  <si>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</si>
  <si>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</si>
  <si>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</si>
  <si>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</si>
  <si>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</si>
  <si>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</si>
  <si>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</si>
  <si>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</si>
  <si>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</si>
  <si>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</si>
  <si>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</si>
  <si>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</si>
  <si>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</si>
  <si>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</si>
  <si>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</si>
  <si>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</si>
  <si>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</si>
  <si>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</si>
  <si>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</si>
  <si>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</si>
  <si>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</si>
  <si>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</si>
  <si>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</si>
  <si>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</si>
  <si>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</si>
  <si>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</si>
  <si>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</si>
  <si>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</si>
  <si>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</si>
  <si>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</si>
  <si>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</si>
  <si>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</si>
  <si>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</si>
  <si>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</si>
  <si>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</si>
  <si>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</si>
  <si>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</si>
  <si>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</si>
  <si>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</si>
  <si>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</si>
  <si>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</si>
  <si>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</si>
  <si>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</si>
  <si>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</si>
  <si>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</si>
  <si>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</si>
  <si>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</si>
  <si>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</si>
  <si>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</si>
  <si>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</si>
  <si>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</si>
  <si>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</si>
  <si>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</si>
  <si>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</si>
  <si>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</si>
  <si>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</si>
  <si>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</si>
  <si>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</si>
  <si>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</si>
  <si>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</si>
  <si>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</si>
  <si>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</si>
  <si>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</si>
  <si>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</si>
  <si>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</si>
  <si>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</si>
  <si>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</si>
  <si>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</si>
  <si>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</si>
  <si>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</si>
  <si>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</si>
  <si>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</si>
  <si>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</si>
  <si>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</si>
  <si>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</si>
  <si>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</si>
  <si>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</si>
  <si>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</si>
  <si>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</si>
  <si>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</si>
  <si>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</si>
  <si>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</si>
  <si>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</si>
  <si>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</si>
  <si>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</si>
  <si>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</si>
  <si>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</si>
  <si>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</si>
  <si>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</si>
  <si>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</si>
  <si>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</si>
  <si>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</si>
  <si>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</si>
  <si>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</si>
  <si>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</si>
  <si>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</si>
  <si>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</si>
  <si>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</si>
  <si>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</si>
  <si>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</si>
  <si>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</si>
  <si>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</si>
  <si>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</si>
  <si>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</si>
  <si>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</si>
  <si>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</si>
  <si>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</si>
  <si>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</si>
  <si>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</si>
  <si>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</si>
  <si>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</si>
  <si>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</si>
  <si>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</si>
  <si>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</si>
  <si>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</si>
  <si>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</si>
  <si>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</si>
  <si>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</si>
  <si>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</si>
  <si>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</si>
  <si>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</si>
  <si>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</si>
  <si>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</si>
  <si>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</si>
  <si>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</si>
  <si>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</si>
  <si>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</si>
  <si>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</si>
  <si>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</si>
  <si>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</si>
  <si>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</si>
  <si>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</si>
  <si>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</si>
  <si>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</si>
  <si>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</si>
  <si>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</si>
  <si>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</si>
  <si>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</si>
  <si>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</si>
  <si>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</si>
  <si>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</si>
  <si>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</si>
  <si>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</si>
  <si>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</si>
  <si>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</si>
  <si>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</si>
  <si>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</si>
  <si>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</si>
  <si>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</si>
  <si>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</si>
  <si>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</si>
  <si>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</si>
  <si>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</si>
  <si>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</si>
  <si>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</si>
  <si>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</si>
  <si>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</si>
  <si>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</si>
  <si>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</si>
  <si>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</si>
  <si>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</si>
  <si>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</si>
  <si>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</si>
  <si>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</si>
  <si>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</si>
  <si>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</si>
  <si>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</si>
  <si>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</si>
  <si>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</si>
  <si>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</si>
  <si>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</si>
  <si>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</si>
  <si>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</si>
  <si>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</si>
  <si>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</si>
  <si>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</si>
  <si>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</si>
  <si>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</si>
  <si>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</si>
  <si>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</si>
  <si>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</si>
  <si>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</si>
  <si>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</si>
  <si>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</si>
  <si>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</si>
  <si>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</si>
  <si>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</si>
  <si>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</si>
  <si>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</si>
  <si>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</si>
  <si>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</si>
  <si>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</si>
  <si>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</si>
  <si>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</si>
  <si>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</si>
  <si>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</si>
  <si>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</si>
  <si>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</si>
  <si>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</si>
  <si>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</si>
  <si>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</si>
  <si>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</si>
  <si>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</si>
  <si>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</si>
  <si>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</si>
  <si>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</si>
  <si>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</si>
  <si>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</si>
  <si>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</si>
  <si>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</si>
  <si>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</si>
  <si>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</si>
  <si>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</si>
  <si>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</si>
  <si>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</si>
  <si>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</si>
  <si>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</si>
  <si>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</si>
  <si>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</si>
  <si>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</si>
  <si>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</si>
  <si>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</si>
  <si>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</si>
  <si>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</si>
  <si>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</si>
  <si>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</si>
  <si>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</si>
  <si>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</si>
  <si>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</si>
  <si>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</si>
  <si>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</si>
  <si>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</si>
  <si>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</si>
  <si>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</si>
  <si>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</si>
  <si>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</si>
  <si>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</si>
  <si>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</si>
  <si>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</si>
  <si>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</si>
  <si>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</si>
  <si>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</si>
  <si>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</si>
  <si>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</si>
  <si>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</si>
  <si>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</si>
  <si>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</si>
  <si>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</si>
  <si>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</si>
  <si>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</si>
  <si>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</si>
  <si>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</si>
  <si>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</si>
  <si>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</si>
  <si>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</si>
  <si>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</si>
  <si>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</si>
  <si>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</si>
  <si>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</si>
  <si>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</si>
  <si>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</si>
  <si>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</si>
  <si>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</si>
  <si>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</si>
  <si>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</si>
  <si>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</si>
  <si>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</si>
  <si>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</si>
  <si>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</si>
  <si>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</si>
  <si>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</si>
  <si>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</si>
  <si>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</si>
  <si>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</si>
  <si>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</si>
  <si>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</si>
  <si>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</si>
  <si>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</si>
  <si>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</si>
  <si>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</si>
  <si>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</si>
  <si>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</si>
  <si>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</si>
  <si>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</si>
  <si>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</si>
  <si>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</si>
  <si>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</si>
  <si>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</si>
  <si>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</si>
  <si>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</si>
  <si>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</si>
  <si>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</si>
  <si>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</si>
  <si>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</si>
  <si>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</si>
  <si>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</si>
  <si>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</si>
  <si>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</si>
  <si>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</si>
  <si>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</si>
  <si>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</si>
  <si>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</si>
  <si>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</si>
  <si>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</si>
  <si>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</si>
  <si>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</si>
  <si>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</si>
  <si>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</si>
  <si>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</si>
  <si>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</si>
  <si>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</si>
  <si>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</si>
  <si>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</si>
  <si>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</si>
  <si>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</si>
  <si>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</si>
  <si>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</si>
  <si>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</si>
  <si>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</si>
  <si>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</si>
  <si>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</si>
  <si>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</si>
  <si>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</si>
  <si>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</si>
  <si>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</si>
  <si>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</si>
  <si>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</si>
  <si>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</si>
  <si>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</si>
  <si>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</si>
  <si>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</si>
  <si>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</si>
  <si>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</si>
  <si>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</si>
  <si>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</si>
  <si>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</si>
  <si>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</si>
  <si>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</si>
  <si>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</si>
  <si>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</si>
  <si>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</si>
  <si>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</si>
  <si>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</si>
  <si>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</si>
  <si>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</si>
  <si>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</si>
  <si>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</si>
  <si>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</si>
  <si>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</si>
  <si>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</si>
  <si>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</si>
  <si>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</si>
  <si>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</si>
  <si>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</si>
  <si>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</si>
  <si>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</si>
  <si>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</si>
  <si>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</si>
  <si>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</si>
  <si>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</si>
  <si>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</si>
  <si>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</si>
  <si>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</si>
  <si>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</si>
  <si>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</si>
  <si>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</si>
  <si>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</si>
  <si>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</si>
  <si>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</si>
  <si>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</si>
  <si>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</si>
  <si>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</si>
  <si>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</si>
  <si>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</si>
  <si>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</si>
  <si>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</si>
  <si>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</si>
  <si>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</si>
  <si>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</si>
  <si>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</si>
  <si>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</si>
  <si>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</si>
  <si>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</si>
  <si>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</si>
  <si>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</si>
  <si>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</si>
  <si>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</si>
  <si>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</si>
  <si>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</si>
  <si>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</si>
  <si>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</si>
  <si>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</si>
  <si>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</si>
  <si>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</si>
  <si>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</si>
  <si>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</si>
  <si>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</si>
  <si>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</si>
  <si>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</si>
  <si>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</si>
  <si>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</si>
  <si>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</si>
  <si>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</si>
  <si>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</si>
  <si>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</si>
  <si>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</si>
  <si>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</si>
  <si>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</si>
  <si>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</si>
  <si>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</si>
  <si>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</si>
  <si>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</si>
  <si>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</si>
  <si>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</si>
  <si>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</si>
  <si>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</si>
  <si>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</si>
  <si>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</si>
  <si>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</si>
  <si>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</si>
  <si>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</si>
  <si>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</si>
  <si>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</si>
  <si>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</si>
  <si>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</si>
  <si>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</si>
  <si>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</si>
  <si>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</si>
  <si>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</si>
  <si>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</si>
  <si>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</si>
  <si>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</si>
  <si>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</si>
  <si>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</si>
  <si>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</si>
  <si>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</si>
  <si>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</si>
  <si>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</si>
  <si>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</si>
  <si>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</si>
  <si>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</si>
  <si>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</si>
  <si>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</si>
  <si>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</si>
  <si>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</si>
  <si>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</si>
  <si>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</si>
  <si>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</si>
  <si>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</si>
  <si>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</si>
  <si>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</si>
  <si>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</si>
  <si>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</si>
  <si>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</si>
  <si>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</si>
  <si>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</si>
  <si>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</si>
  <si>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</si>
  <si>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</si>
  <si>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</si>
  <si>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</si>
  <si>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</si>
  <si>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</si>
  <si>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</si>
  <si>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</si>
  <si>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</si>
  <si>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</si>
  <si>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</si>
  <si>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</si>
  <si>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</si>
  <si>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</si>
  <si>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</si>
  <si>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</si>
  <si>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</si>
  <si>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</si>
  <si>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</si>
  <si>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</si>
  <si>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</si>
  <si>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</si>
  <si>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</si>
  <si>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</si>
  <si>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</si>
  <si>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</si>
  <si>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</si>
  <si>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</si>
  <si>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</si>
  <si>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</si>
  <si>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</si>
  <si>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</si>
  <si>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</si>
  <si>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</si>
  <si>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</si>
  <si>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</si>
  <si>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</si>
  <si>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</si>
  <si>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</si>
  <si>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</si>
  <si>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</si>
  <si>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</si>
  <si>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</si>
  <si>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</si>
  <si>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</si>
  <si>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</si>
  <si>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</si>
  <si>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</si>
  <si>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</si>
  <si>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</si>
  <si>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</si>
  <si>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</si>
  <si>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</si>
  <si>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</si>
  <si>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</si>
  <si>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</si>
  <si>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</si>
  <si>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</si>
  <si>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</si>
  <si>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</si>
  <si>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</si>
  <si>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</si>
  <si>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</si>
  <si>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</si>
  <si>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</si>
  <si>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</si>
  <si>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</si>
  <si>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</si>
  <si>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</si>
  <si>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</si>
  <si>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</si>
  <si>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</si>
  <si>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</si>
  <si>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</si>
  <si>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</si>
  <si>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</si>
  <si>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</si>
  <si>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</si>
  <si>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</si>
  <si>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</si>
  <si>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</si>
  <si>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</si>
  <si>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</si>
  <si>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</si>
  <si>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</si>
  <si>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</si>
  <si>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</si>
  <si>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</si>
  <si>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</si>
  <si>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</si>
  <si>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</si>
  <si>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</si>
  <si>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</si>
  <si>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</si>
  <si>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</si>
  <si>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</si>
  <si>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</si>
  <si>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</si>
  <si>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</si>
  <si>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</si>
  <si>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</si>
  <si>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</si>
  <si>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</si>
  <si>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</si>
  <si>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</si>
  <si>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</si>
  <si>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</si>
  <si>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</si>
  <si>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</si>
  <si>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</si>
  <si>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</si>
  <si>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</si>
  <si>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</si>
  <si>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</si>
  <si>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</si>
  <si>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</si>
  <si>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</si>
  <si>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</si>
  <si>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</si>
  <si>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</si>
  <si>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</si>
  <si>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</si>
  <si>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</si>
  <si>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</si>
  <si>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</si>
  <si>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</si>
  <si>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</si>
  <si>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</si>
  <si>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</si>
  <si>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</si>
  <si>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</si>
  <si>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</si>
  <si>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</si>
  <si>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</si>
  <si>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</si>
  <si>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</si>
  <si>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</si>
  <si>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</si>
  <si>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</si>
  <si>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</si>
  <si>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</si>
  <si>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</si>
  <si>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</si>
  <si>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</si>
  <si>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</si>
  <si>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</si>
  <si>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</si>
  <si>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</si>
  <si>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</si>
  <si>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</si>
  <si>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</si>
  <si>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</si>
  <si>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</si>
  <si>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</si>
  <si>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</si>
  <si>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</si>
  <si>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</si>
  <si>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</si>
  <si>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</si>
  <si>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</si>
  <si>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</si>
  <si>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</si>
  <si>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</si>
  <si>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</si>
  <si>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</si>
  <si>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</si>
  <si>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</si>
  <si>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</si>
  <si>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</si>
  <si>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</si>
  <si>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</si>
  <si>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</si>
  <si>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</si>
  <si>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</si>
  <si>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</si>
  <si>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</si>
  <si>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</si>
  <si>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</si>
  <si>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</si>
  <si>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</si>
  <si>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</si>
  <si>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</si>
  <si>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</si>
  <si>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</si>
  <si>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</si>
  <si>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</si>
  <si>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</si>
  <si>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</si>
  <si>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</si>
  <si>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</si>
  <si>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</si>
  <si>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</si>
  <si>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</si>
  <si>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</si>
  <si>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</si>
  <si>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</si>
  <si>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</si>
  <si>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</si>
  <si>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</si>
  <si>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</si>
  <si>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</si>
  <si>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</si>
  <si>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</si>
  <si>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</si>
  <si>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</si>
  <si>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</si>
  <si>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</si>
  <si>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</si>
  <si>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</si>
  <si>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</si>
  <si>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</si>
  <si>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</si>
  <si>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</si>
  <si>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</si>
  <si>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</si>
  <si>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</si>
  <si>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</si>
  <si>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</si>
  <si>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</si>
  <si>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</si>
  <si>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</si>
  <si>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</si>
  <si>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</si>
  <si>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</si>
  <si>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</si>
  <si>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</si>
  <si>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</si>
  <si>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</si>
  <si>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</si>
  <si>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</si>
  <si>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</si>
  <si>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</si>
  <si>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</si>
  <si>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</si>
  <si>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</si>
  <si>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</si>
  <si>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</si>
  <si>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</si>
  <si>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</si>
  <si>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</si>
  <si>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</si>
  <si>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</si>
  <si>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</si>
  <si>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</si>
  <si>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</si>
  <si>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</si>
  <si>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</si>
  <si>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</si>
  <si>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</si>
  <si>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</si>
  <si>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</si>
  <si>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</si>
  <si>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</si>
  <si>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</si>
  <si>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</si>
  <si>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</si>
  <si>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</si>
  <si>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</si>
  <si>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</si>
  <si>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</si>
  <si>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</si>
  <si>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</si>
  <si>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</si>
  <si>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</si>
  <si>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</si>
  <si>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</si>
  <si>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</si>
  <si>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</si>
  <si>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</si>
  <si>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</si>
  <si>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</si>
  <si>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</si>
  <si>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</si>
  <si>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</si>
  <si>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</si>
  <si>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</si>
  <si>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</si>
  <si>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</si>
  <si>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</si>
  <si>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</si>
  <si>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</si>
  <si>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</si>
  <si>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</si>
  <si>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</si>
  <si>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</si>
  <si>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</si>
  <si>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</si>
  <si>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</si>
  <si>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</si>
  <si>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</si>
  <si>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</si>
  <si>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</si>
  <si>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</si>
  <si>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</si>
  <si>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</si>
  <si>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</si>
  <si>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</si>
  <si>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</si>
  <si>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</si>
  <si>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</si>
  <si>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</si>
  <si>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</si>
  <si>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</si>
  <si>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</si>
  <si>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</si>
  <si>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</si>
  <si>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</si>
  <si>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</si>
  <si>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</si>
  <si>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</si>
  <si>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</si>
  <si>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</si>
  <si>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</si>
  <si>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</si>
  <si>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</si>
  <si>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</si>
  <si>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</si>
  <si>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</si>
  <si>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</si>
  <si>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</si>
  <si>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</si>
  <si>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</si>
  <si>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</si>
  <si>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</si>
  <si>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</si>
  <si>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</si>
  <si>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</si>
  <si>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</si>
  <si>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</si>
  <si>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</si>
  <si>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</si>
  <si>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</si>
  <si>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</si>
  <si>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</si>
  <si>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</si>
  <si>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</si>
  <si>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</si>
  <si>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</si>
  <si>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</si>
  <si>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</si>
  <si>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</si>
  <si>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</si>
  <si>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</si>
  <si>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</si>
  <si>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</si>
  <si>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</si>
  <si>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</si>
  <si>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</si>
  <si>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</si>
  <si>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</si>
  <si>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</si>
  <si>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</si>
  <si>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</si>
  <si>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</si>
  <si>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</si>
  <si>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</si>
  <si>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</si>
  <si>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</si>
  <si>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</si>
  <si>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</si>
  <si>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</si>
  <si>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</si>
  <si>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</si>
  <si>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</si>
  <si>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</si>
  <si>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</si>
  <si>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</si>
  <si>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</si>
  <si>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</si>
  <si>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</si>
  <si>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</si>
  <si>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</si>
  <si>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</si>
  <si>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</si>
  <si>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</si>
  <si>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</si>
  <si>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</si>
  <si>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</si>
  <si>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</si>
  <si>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</si>
  <si>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</si>
  <si>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</si>
  <si>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</si>
  <si>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</si>
  <si>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</si>
  <si>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</si>
  <si>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</si>
  <si>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</si>
  <si>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</si>
  <si>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</si>
  <si>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</si>
  <si>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</si>
  <si>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</si>
  <si>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</si>
  <si>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</si>
  <si>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</si>
  <si>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</si>
  <si>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</si>
  <si>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</si>
  <si>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</si>
  <si>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</si>
  <si>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</si>
  <si>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</si>
  <si>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</si>
  <si>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</si>
  <si>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</si>
  <si>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</si>
  <si>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</si>
  <si>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</si>
  <si>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</si>
  <si>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</si>
  <si>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</si>
  <si>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</si>
  <si>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</si>
  <si>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</si>
  <si>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</si>
  <si>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</si>
  <si>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</si>
  <si>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</si>
  <si>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</si>
  <si>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</si>
  <si>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</si>
  <si>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</si>
  <si>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</si>
  <si>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</si>
  <si>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</si>
  <si>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</si>
  <si>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</si>
  <si>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</si>
  <si>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</si>
  <si>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</si>
  <si>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</si>
  <si>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</si>
  <si>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</si>
  <si>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</si>
  <si>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</si>
  <si>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</si>
  <si>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</si>
  <si>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</si>
  <si>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</si>
  <si>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</si>
  <si>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</si>
  <si>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</si>
  <si>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</si>
  <si>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</si>
  <si>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</si>
  <si>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</si>
  <si>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</si>
  <si>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</si>
  <si>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</si>
  <si>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</si>
  <si>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</si>
  <si>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</si>
  <si>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</si>
  <si>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</si>
  <si>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</si>
  <si>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</si>
  <si>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</si>
  <si>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</si>
  <si>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</si>
  <si>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</si>
  <si>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</si>
  <si>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</si>
  <si>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</si>
  <si>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</si>
  <si>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</si>
  <si>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</si>
  <si>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</si>
  <si>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</si>
  <si>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</si>
  <si>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</si>
  <si>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</si>
  <si>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</si>
  <si>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</si>
  <si>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</si>
  <si>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</si>
  <si>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</si>
  <si>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</si>
  <si>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</si>
  <si>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</si>
  <si>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</si>
  <si>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</si>
  <si>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</si>
  <si>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</si>
  <si>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</si>
  <si>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</si>
  <si>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</si>
  <si>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</si>
  <si>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</si>
  <si>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</si>
  <si>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</si>
  <si>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</si>
  <si>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</si>
  <si>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</si>
  <si>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</si>
  <si>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</si>
  <si>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</si>
  <si>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</si>
  <si>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</si>
  <si>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</si>
  <si>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</si>
  <si>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</si>
  <si>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</si>
  <si>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</si>
  <si>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</si>
  <si>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</si>
  <si>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</si>
  <si>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</si>
  <si>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</si>
  <si>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</si>
  <si>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</si>
  <si>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</si>
  <si>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</si>
  <si>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</si>
  <si>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</si>
  <si>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</si>
  <si>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</si>
  <si>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</si>
  <si>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</si>
  <si>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</si>
  <si>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</si>
  <si>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</si>
  <si>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</si>
  <si>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</si>
  <si>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</si>
  <si>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</si>
  <si>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</si>
  <si>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</si>
  <si>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</si>
  <si>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</si>
  <si>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</si>
  <si>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</si>
  <si>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</si>
  <si>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</si>
  <si>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</si>
  <si>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</si>
  <si>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</si>
  <si>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</si>
  <si>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</si>
  <si>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</si>
  <si>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</si>
  <si>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</si>
  <si>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</si>
  <si>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</si>
  <si>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</si>
  <si>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</si>
  <si>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</si>
  <si>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</si>
  <si>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</si>
  <si>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</si>
  <si>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</si>
  <si>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</si>
  <si>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</si>
  <si>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</si>
  <si>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</si>
  <si>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</si>
  <si>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</si>
  <si>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</si>
  <si>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</si>
  <si>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</si>
  <si>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</si>
  <si>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</si>
  <si>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</si>
  <si>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</si>
  <si>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</si>
  <si>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</si>
  <si>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</si>
  <si>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</si>
  <si>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</si>
  <si>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</si>
  <si>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</si>
  <si>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</si>
  <si>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</si>
  <si>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</si>
  <si>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</si>
  <si>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</si>
  <si>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</si>
  <si>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</si>
  <si>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</si>
  <si>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</si>
  <si>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</si>
  <si>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</si>
  <si>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</si>
  <si>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</si>
  <si>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</si>
  <si>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</si>
  <si>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</si>
  <si>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</si>
  <si>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</si>
  <si>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</si>
  <si>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</si>
  <si>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</si>
  <si>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</si>
  <si>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</si>
  <si>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</si>
  <si>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</si>
  <si>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</si>
  <si>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</si>
  <si>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</si>
  <si>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</si>
  <si>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</si>
  <si>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</si>
  <si>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</si>
  <si>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</si>
  <si>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</si>
  <si>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</si>
  <si>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</si>
  <si>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</si>
  <si>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</si>
  <si>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</si>
  <si>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</si>
  <si>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</si>
  <si>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</si>
  <si>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</si>
  <si>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</si>
  <si>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</si>
  <si>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</si>
  <si>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</si>
  <si>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</si>
  <si>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</si>
  <si>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</si>
  <si>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</si>
  <si>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</si>
  <si>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</si>
  <si>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</si>
  <si>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</si>
  <si>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</si>
  <si>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</si>
  <si>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</si>
  <si>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</si>
  <si>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</si>
  <si>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</si>
  <si>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</si>
  <si>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</si>
  <si>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</si>
  <si>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</si>
  <si>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</si>
  <si>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</si>
  <si>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</si>
  <si>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</si>
  <si>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</si>
  <si>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</si>
  <si>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</si>
  <si>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</si>
  <si>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</si>
  <si>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</si>
  <si>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</si>
  <si>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</si>
  <si>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</si>
  <si>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</si>
  <si>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</si>
  <si>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</si>
  <si>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</si>
  <si>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</si>
  <si>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</si>
  <si>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</si>
  <si>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</si>
  <si>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</si>
  <si>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</si>
  <si>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</si>
  <si>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</si>
  <si>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</si>
  <si>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</si>
  <si>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</si>
  <si>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</si>
  <si>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</si>
  <si>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</si>
  <si>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</si>
  <si>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</si>
  <si>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</si>
  <si>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</si>
  <si>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</si>
  <si>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</si>
  <si>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</si>
  <si>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</si>
  <si>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</si>
  <si>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</si>
  <si>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</si>
  <si>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</si>
  <si>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</si>
  <si>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</si>
  <si>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</si>
  <si>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</si>
  <si>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</si>
  <si>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</si>
  <si>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</si>
  <si>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</si>
  <si>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</si>
  <si>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</si>
  <si>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</si>
  <si>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</si>
  <si>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</si>
  <si>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</si>
  <si>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</si>
  <si>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</si>
  <si>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</si>
  <si>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</si>
  <si>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</si>
  <si>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</si>
  <si>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</si>
  <si>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</si>
  <si>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</si>
  <si>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</si>
  <si>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</si>
  <si>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</si>
  <si>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</si>
  <si>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</si>
  <si>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</si>
  <si>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</si>
  <si>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</si>
  <si>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</si>
  <si>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</si>
  <si>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</si>
  <si>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</si>
  <si>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</si>
  <si>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</si>
  <si>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</si>
  <si>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</si>
  <si>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</si>
  <si>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</si>
  <si>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</si>
  <si>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</si>
  <si>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</si>
  <si>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</si>
  <si>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</si>
  <si>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</si>
  <si>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</si>
  <si>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</si>
  <si>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</si>
  <si>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</si>
  <si>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</si>
  <si>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</si>
  <si>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</si>
  <si>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</si>
  <si>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</si>
  <si>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</si>
  <si>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</si>
  <si>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</si>
  <si>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</si>
  <si>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</si>
  <si>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</si>
  <si>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</si>
  <si>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</si>
  <si>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</si>
  <si>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</si>
  <si>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</si>
  <si>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</si>
  <si>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</si>
  <si>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</si>
  <si>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</si>
  <si>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</si>
  <si>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</si>
  <si>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</si>
  <si>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</si>
  <si>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</si>
  <si>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</si>
  <si>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</si>
  <si>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</si>
  <si>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</si>
  <si>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</si>
  <si>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</si>
  <si>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</si>
  <si>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</si>
  <si>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</si>
  <si>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</si>
  <si>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</si>
  <si>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</si>
  <si>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</si>
  <si>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</si>
  <si>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</si>
  <si>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</si>
  <si>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</si>
  <si>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</si>
  <si>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</si>
  <si>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</si>
  <si>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</si>
  <si>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</si>
  <si>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</si>
  <si>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</si>
  <si>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</si>
  <si>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</si>
  <si>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</si>
  <si>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</si>
  <si>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</si>
  <si>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</si>
  <si>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</si>
  <si>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</si>
  <si>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</si>
  <si>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</si>
  <si>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</si>
  <si>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</si>
  <si>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</si>
  <si>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</si>
  <si>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</si>
  <si>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</si>
  <si>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</si>
  <si>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</si>
  <si>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</si>
  <si>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</si>
  <si>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</si>
  <si>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</si>
  <si>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</si>
  <si>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</si>
  <si>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</si>
  <si>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</si>
  <si>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</si>
  <si>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</si>
  <si>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</si>
  <si>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</si>
  <si>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</si>
  <si>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</si>
  <si>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</si>
  <si>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</si>
  <si>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</si>
  <si>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</si>
  <si>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</si>
  <si>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</si>
  <si>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</si>
  <si>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</si>
  <si>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</si>
  <si>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</si>
  <si>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</si>
  <si>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</si>
  <si>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</si>
  <si>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</si>
  <si>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</si>
  <si>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</si>
  <si>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</si>
  <si>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</si>
  <si>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</si>
  <si>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</si>
  <si>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</si>
  <si>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</si>
  <si>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</si>
  <si>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</si>
  <si>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</si>
  <si>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</si>
  <si>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</si>
  <si>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</si>
  <si>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</si>
  <si>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</si>
  <si>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</si>
  <si>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</si>
  <si>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</si>
  <si>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</si>
  <si>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</si>
  <si>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</si>
  <si>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</si>
  <si>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</si>
  <si>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</si>
  <si>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</si>
  <si>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</si>
  <si>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</si>
  <si>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</si>
  <si>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</si>
  <si>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</si>
  <si>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</si>
  <si>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</si>
  <si>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</si>
  <si>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</si>
  <si>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</si>
  <si>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</si>
  <si>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</si>
  <si>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</si>
  <si>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</si>
  <si>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</si>
  <si>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</si>
  <si>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</si>
  <si>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</si>
  <si>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</si>
  <si>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</si>
  <si>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</si>
  <si>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</si>
  <si>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</si>
  <si>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</si>
  <si>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</si>
  <si>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</si>
  <si>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</si>
  <si>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</si>
  <si>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</si>
  <si>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</si>
  <si>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</si>
  <si>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</si>
  <si>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</si>
  <si>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</si>
  <si>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</si>
  <si>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</si>
  <si>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</si>
  <si>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</si>
  <si>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</si>
  <si>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</si>
  <si>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</si>
  <si>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</si>
  <si>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</si>
  <si>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</si>
  <si>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</si>
  <si>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</si>
  <si>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</si>
  <si>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</si>
  <si>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</si>
  <si>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</si>
  <si>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</si>
  <si>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</si>
  <si>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</si>
  <si>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</si>
  <si>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</si>
  <si>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</si>
  <si>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</si>
  <si>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</si>
  <si>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</si>
  <si>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</si>
  <si>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</si>
  <si>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</si>
  <si>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</si>
  <si>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</si>
  <si>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</si>
  <si>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</si>
  <si>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</si>
  <si>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</si>
  <si>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</si>
  <si>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</si>
  <si>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</si>
  <si>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</si>
  <si>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</si>
  <si>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</si>
  <si>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</si>
  <si>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</si>
  <si>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</si>
  <si>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</si>
  <si>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</si>
  <si>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</si>
  <si>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</si>
  <si>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</si>
  <si>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</si>
  <si>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</si>
  <si>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</si>
  <si>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</si>
  <si>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</si>
  <si>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</si>
  <si>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</si>
  <si>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</si>
  <si>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</si>
  <si>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</si>
  <si>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</si>
  <si>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</si>
  <si>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</si>
  <si>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</si>
  <si>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</si>
  <si>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</si>
  <si>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</si>
  <si>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</si>
  <si>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</si>
  <si>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</si>
  <si>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</si>
  <si>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</si>
  <si>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</si>
  <si>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</si>
  <si>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</si>
  <si>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</si>
  <si>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</si>
  <si>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</si>
  <si>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</si>
  <si>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</si>
  <si>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</si>
  <si>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</si>
  <si>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</si>
  <si>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</si>
  <si>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</si>
  <si>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</si>
  <si>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</si>
  <si>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</si>
  <si>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</si>
  <si>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</si>
  <si>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</si>
  <si>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</si>
  <si>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</si>
  <si>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</si>
  <si>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</si>
  <si>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</si>
  <si>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</si>
  <si>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</si>
  <si>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</si>
  <si>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</si>
  <si>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</si>
  <si>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</si>
  <si>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</si>
  <si>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</si>
  <si>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</si>
  <si>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</si>
  <si>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</si>
  <si>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</si>
  <si>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</si>
  <si>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</si>
  <si>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</si>
  <si>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</si>
  <si>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</si>
  <si>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</si>
  <si>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</si>
  <si>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</si>
  <si>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</si>
  <si>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</si>
  <si>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</si>
  <si>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</si>
  <si>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</si>
  <si>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</si>
  <si>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</si>
  <si>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</si>
  <si>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</si>
  <si>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</si>
  <si>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</si>
  <si>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</si>
  <si>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</si>
  <si>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</si>
  <si>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</si>
  <si>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</si>
  <si>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</si>
  <si>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</si>
  <si>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</si>
  <si>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</si>
  <si>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</si>
  <si>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</si>
  <si>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</si>
  <si>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</si>
  <si>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</si>
  <si>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</si>
  <si>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</si>
  <si>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</si>
  <si>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</si>
  <si>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</si>
  <si>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</si>
  <si>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</si>
  <si>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</si>
  <si>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</si>
  <si>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</si>
  <si>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</si>
  <si>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</si>
  <si>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</si>
  <si>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</si>
  <si>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</si>
  <si>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</si>
  <si>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</si>
  <si>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</si>
  <si>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</si>
  <si>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</si>
  <si>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</si>
  <si>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</si>
  <si>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</si>
  <si>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</si>
  <si>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</si>
  <si>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</si>
  <si>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</si>
  <si>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</si>
  <si>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</si>
  <si>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</si>
  <si>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</si>
  <si>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</si>
  <si>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</si>
  <si>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</si>
  <si>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</si>
  <si>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</si>
  <si>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</si>
  <si>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</si>
  <si>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</si>
  <si>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</si>
  <si>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</si>
  <si>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</si>
  <si>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</si>
  <si>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</si>
  <si>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</si>
  <si>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</si>
  <si>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</si>
  <si>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</si>
  <si>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</si>
  <si>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</si>
  <si>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</si>
  <si>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</si>
  <si>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</si>
  <si>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</si>
  <si>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</si>
  <si>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</si>
  <si>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</si>
  <si>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</si>
  <si>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</si>
  <si>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</si>
  <si>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</si>
  <si>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</si>
  <si>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</si>
  <si>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</si>
  <si>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</si>
  <si>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</si>
  <si>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</si>
  <si>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</si>
  <si>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</si>
  <si>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</si>
  <si>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</si>
  <si>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</si>
  <si>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</si>
  <si>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</si>
  <si>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</si>
  <si>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</si>
  <si>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</si>
  <si>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</si>
  <si>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</si>
  <si>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</si>
  <si>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</si>
  <si>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</si>
  <si>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</si>
  <si>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</si>
  <si>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</si>
  <si>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</si>
  <si>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</si>
  <si>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</si>
  <si>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</si>
  <si>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</si>
  <si>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</si>
  <si>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</si>
  <si>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</si>
  <si>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</si>
  <si>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</si>
  <si>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</si>
  <si>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</si>
  <si>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</si>
  <si>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</si>
  <si>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</si>
  <si>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</si>
  <si>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</si>
  <si>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</si>
  <si>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</si>
  <si>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</si>
  <si>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</si>
  <si>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</si>
  <si>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</si>
  <si>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</si>
  <si>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</si>
  <si>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</si>
  <si>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</si>
  <si>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</si>
  <si>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</si>
  <si>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</si>
  <si>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</si>
  <si>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</si>
  <si>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</si>
  <si>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</si>
  <si>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</si>
  <si>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</si>
  <si>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</si>
  <si>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</si>
  <si>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</si>
  <si>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</si>
  <si>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</si>
  <si>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</si>
  <si>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</si>
  <si>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</si>
  <si>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</si>
  <si>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</si>
  <si>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</si>
  <si>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</si>
  <si>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</si>
  <si>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</si>
  <si>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</si>
  <si>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</si>
  <si>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</si>
  <si>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</si>
  <si>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</si>
  <si>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</si>
  <si>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</si>
  <si>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</si>
  <si>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</si>
  <si>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</si>
  <si>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</si>
  <si>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</si>
  <si>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</si>
  <si>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</si>
  <si>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</si>
  <si>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</si>
  <si>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</si>
  <si>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</si>
  <si>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</si>
  <si>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</si>
  <si>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</si>
  <si>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</si>
  <si>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</si>
  <si>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</si>
  <si>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</si>
  <si>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</si>
  <si>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</si>
  <si>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</si>
  <si>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</si>
  <si>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</si>
  <si>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</si>
  <si>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</si>
  <si>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</si>
  <si>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</si>
  <si>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</si>
  <si>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</si>
  <si>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</si>
  <si>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</si>
  <si>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</si>
  <si>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</si>
  <si>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</si>
  <si>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</si>
  <si>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</si>
  <si>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</si>
  <si>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</si>
  <si>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</si>
  <si>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</si>
  <si>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</si>
  <si>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</si>
  <si>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</si>
  <si>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</si>
  <si>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</si>
  <si>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</si>
  <si>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</si>
  <si>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</si>
  <si>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</si>
  <si>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</si>
  <si>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</si>
  <si>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</si>
  <si>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</si>
  <si>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</si>
  <si>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</si>
  <si>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</si>
  <si>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</si>
  <si>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</si>
  <si>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</si>
  <si>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</si>
  <si>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</si>
  <si>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</si>
  <si>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</si>
  <si>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</si>
  <si>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</si>
  <si>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</si>
  <si>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</si>
  <si>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</si>
  <si>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</si>
  <si>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</si>
  <si>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</si>
  <si>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</si>
  <si>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</si>
  <si>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</si>
  <si>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</si>
  <si>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</si>
  <si>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</si>
  <si>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</si>
  <si>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</si>
  <si>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</si>
  <si>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</si>
  <si>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</si>
  <si>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</si>
  <si>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</si>
  <si>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</si>
  <si>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</si>
  <si>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</si>
  <si>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</si>
  <si>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</si>
  <si>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</si>
  <si>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</si>
  <si>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</si>
  <si>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</si>
  <si>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</si>
  <si>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</si>
  <si>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</si>
  <si>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</si>
  <si>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</si>
  <si>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</si>
  <si>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</si>
  <si>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</si>
  <si>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</si>
  <si>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</si>
  <si>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</si>
  <si>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</si>
  <si>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</si>
  <si>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</si>
  <si>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</si>
  <si>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</si>
  <si>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</si>
  <si>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</si>
  <si>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</si>
  <si>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</si>
  <si>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</si>
  <si>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</si>
  <si>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</si>
  <si>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</si>
  <si>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</si>
  <si>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</si>
  <si>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</si>
  <si>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</si>
  <si>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</si>
  <si>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</si>
  <si>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</si>
  <si>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</si>
  <si>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</si>
  <si>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</si>
  <si>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</si>
  <si>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</si>
  <si>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</si>
  <si>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</si>
  <si>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</si>
  <si>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</si>
  <si>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</si>
  <si>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</si>
  <si>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</si>
  <si>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</si>
  <si>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</si>
  <si>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</si>
  <si>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</si>
  <si>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</si>
  <si>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</si>
  <si>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</si>
  <si>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</si>
  <si>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</si>
  <si>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</si>
  <si>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</si>
  <si>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</si>
  <si>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</si>
  <si>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</si>
  <si>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</si>
  <si>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</si>
  <si>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</si>
  <si>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</si>
  <si>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</si>
  <si>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</si>
  <si>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</si>
  <si>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</si>
  <si>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</si>
  <si>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</si>
  <si>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</si>
  <si>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</si>
  <si>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</si>
  <si>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</si>
  <si>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</si>
  <si>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</si>
  <si>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</si>
  <si>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</si>
  <si>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</si>
  <si>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</si>
  <si>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</si>
  <si>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</si>
  <si>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</si>
  <si>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</si>
  <si>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</si>
  <si>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</si>
  <si>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</si>
  <si>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</si>
  <si>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</si>
  <si>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</si>
  <si>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</si>
  <si>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</si>
  <si>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</si>
  <si>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</si>
  <si>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</si>
  <si>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</si>
  <si>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</si>
  <si>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</si>
  <si>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</si>
  <si>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</si>
  <si>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</si>
  <si>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</si>
  <si>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</si>
  <si>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</si>
  <si>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</si>
  <si>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</si>
  <si>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</si>
  <si>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</si>
  <si>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</si>
  <si>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</si>
  <si>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</si>
  <si>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</si>
  <si>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</si>
  <si>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</si>
  <si>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</si>
  <si>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</si>
  <si>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</si>
  <si>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</si>
  <si>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</si>
  <si>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</si>
  <si>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</si>
  <si>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</si>
  <si>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</si>
  <si>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</si>
  <si>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</si>
  <si>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</si>
  <si>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</si>
  <si>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</si>
  <si>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</si>
  <si>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</si>
  <si>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</si>
  <si>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</si>
  <si>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</si>
  <si>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</si>
  <si>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</si>
  <si>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</si>
  <si>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</si>
  <si>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</si>
  <si>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</si>
  <si>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</si>
  <si>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</si>
  <si>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</si>
  <si>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</si>
  <si>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</si>
  <si>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</si>
  <si>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</si>
  <si>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</si>
  <si>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</si>
  <si>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</si>
  <si>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</si>
  <si>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</si>
  <si>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</si>
  <si>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</si>
  <si>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</si>
  <si>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</si>
  <si>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</si>
  <si>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</si>
  <si>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</si>
  <si>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</si>
  <si>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</si>
  <si>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</si>
  <si>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</si>
  <si>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</si>
  <si>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</si>
  <si>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</si>
  <si>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</si>
  <si>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</si>
  <si>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</si>
  <si>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</si>
  <si>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</si>
  <si>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</si>
  <si>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</si>
  <si>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</si>
  <si>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</si>
  <si>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</si>
  <si>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</si>
  <si>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</si>
  <si>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</si>
  <si>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</si>
  <si>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</si>
  <si>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</si>
  <si>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</si>
  <si>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</si>
  <si>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</si>
  <si>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</si>
  <si>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</si>
  <si>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</si>
  <si>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</si>
  <si>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</si>
  <si>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</si>
  <si>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</si>
  <si>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</si>
  <si>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</si>
  <si>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</si>
  <si>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</si>
  <si>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</si>
  <si>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</si>
  <si>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</si>
  <si>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</si>
  <si>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</si>
  <si>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</si>
  <si>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</si>
  <si>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</si>
  <si>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</si>
  <si>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</si>
  <si>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</si>
  <si>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</si>
  <si>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</si>
  <si>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</si>
  <si>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</si>
  <si>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</si>
  <si>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</si>
  <si>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</si>
  <si>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</si>
  <si>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</si>
  <si>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</si>
  <si>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</si>
  <si>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</si>
  <si>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</si>
  <si>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</si>
  <si>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</si>
  <si>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</si>
  <si>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</si>
  <si>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</si>
  <si>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</si>
  <si>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</si>
  <si>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</si>
  <si>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</si>
  <si>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</si>
  <si>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</si>
  <si>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</si>
  <si>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</si>
  <si>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</si>
  <si>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</si>
  <si>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</si>
  <si>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</si>
  <si>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</si>
  <si>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</si>
  <si>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</si>
  <si>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</si>
  <si>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</si>
  <si>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</si>
  <si>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</si>
  <si>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</si>
  <si>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</si>
  <si>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</si>
  <si>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</si>
  <si>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</si>
  <si>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</si>
  <si>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</si>
  <si>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</si>
  <si>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</si>
  <si>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</si>
  <si>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</si>
  <si>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</si>
  <si>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</si>
  <si>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</si>
  <si>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</si>
  <si>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</si>
  <si>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</si>
  <si>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</si>
  <si>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</si>
  <si>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</si>
  <si>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</si>
  <si>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</si>
  <si>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</si>
  <si>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</si>
  <si>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</si>
  <si>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</si>
  <si>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</si>
  <si>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</si>
  <si>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</si>
  <si>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</si>
  <si>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</si>
  <si>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</si>
  <si>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</si>
  <si>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</si>
  <si>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</si>
  <si>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</si>
  <si>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</si>
  <si>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</si>
  <si>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</si>
  <si>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</si>
  <si>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</si>
  <si>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</si>
  <si>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</si>
  <si>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</si>
  <si>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</si>
  <si>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</si>
  <si>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</si>
  <si>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</si>
  <si>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</si>
  <si>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</si>
  <si>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</si>
  <si>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</si>
  <si>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</si>
  <si>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</si>
  <si>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</si>
  <si>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</si>
  <si>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</si>
  <si>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</si>
  <si>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</si>
  <si>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</si>
  <si>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</si>
  <si>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</si>
  <si>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</si>
  <si>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</si>
  <si>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</si>
  <si>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</si>
  <si>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</si>
  <si>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</si>
  <si>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</si>
  <si>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</si>
  <si>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</si>
  <si>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</si>
  <si>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</si>
  <si>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</si>
  <si>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</si>
  <si>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</si>
  <si>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</si>
  <si>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</si>
  <si>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</si>
  <si>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</si>
  <si>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</si>
  <si>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</si>
  <si>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</si>
  <si>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</si>
  <si>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</si>
  <si>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</si>
  <si>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</si>
  <si>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</si>
  <si>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</si>
  <si>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</si>
  <si>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</si>
  <si>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</si>
  <si>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</si>
  <si>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</si>
  <si>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</si>
  <si>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</si>
  <si>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</si>
  <si>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</si>
  <si>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</si>
  <si>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</si>
  <si>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</si>
  <si>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</si>
  <si>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</si>
  <si>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</si>
  <si>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</si>
  <si>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</si>
  <si>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</si>
  <si>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</si>
  <si>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</si>
  <si>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</si>
  <si>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</si>
  <si>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</si>
  <si>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</si>
  <si>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</si>
  <si>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</si>
  <si>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</si>
  <si>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</si>
  <si>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</si>
  <si>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</si>
  <si>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</si>
  <si>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</si>
  <si>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</si>
  <si>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</si>
  <si>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</si>
  <si>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</si>
  <si>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</si>
  <si>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</si>
  <si>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</si>
  <si>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</si>
  <si>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</si>
  <si>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</si>
  <si>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</si>
  <si>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</si>
  <si>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</si>
  <si>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</si>
  <si>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</si>
  <si>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</si>
  <si>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</si>
  <si>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</si>
  <si>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</si>
  <si>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</si>
  <si>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</si>
  <si>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</si>
  <si>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</si>
  <si>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</si>
  <si>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</si>
  <si>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</si>
  <si>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</si>
  <si>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</si>
  <si>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</si>
  <si>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</si>
  <si>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</si>
  <si>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</si>
  <si>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</si>
  <si>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</si>
  <si>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</si>
  <si>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</si>
  <si>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</si>
  <si>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</si>
  <si>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</si>
  <si>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</si>
  <si>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</si>
  <si>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</si>
  <si>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</si>
  <si>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</si>
  <si>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</si>
  <si>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</si>
  <si>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</si>
  <si>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</si>
  <si>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</si>
  <si>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</si>
  <si>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</si>
  <si>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</si>
  <si>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</si>
  <si>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</si>
  <si>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</si>
  <si>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</si>
  <si>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</si>
  <si>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</si>
  <si>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</si>
  <si>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</si>
  <si>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</si>
  <si>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</si>
  <si>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</si>
  <si>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</si>
  <si>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</si>
  <si>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</si>
  <si>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</si>
  <si>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</si>
  <si>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</si>
  <si>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</si>
  <si>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</si>
  <si>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</si>
  <si>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</si>
  <si>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</si>
  <si>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</si>
  <si>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</si>
  <si>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</si>
  <si>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</si>
  <si>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</si>
  <si>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</si>
  <si>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</si>
  <si>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</si>
  <si>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</si>
  <si>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</si>
  <si>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</si>
  <si>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</si>
  <si>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</si>
  <si>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</si>
  <si>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</si>
  <si>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</si>
  <si>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</si>
  <si>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</si>
  <si>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</si>
  <si>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</si>
  <si>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</si>
  <si>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</si>
  <si>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</si>
  <si>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</si>
  <si>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</si>
  <si>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</si>
  <si>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</si>
  <si>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</si>
  <si>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</si>
  <si>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</si>
  <si>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</si>
  <si>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</si>
  <si>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</si>
  <si>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</si>
  <si>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</si>
  <si>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</si>
  <si>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</si>
  <si>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</si>
  <si>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</si>
  <si>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</si>
  <si>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</si>
  <si>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</si>
  <si>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</si>
  <si>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</si>
  <si>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</si>
  <si>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</si>
  <si>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</si>
  <si>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</si>
  <si>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</si>
  <si>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</si>
  <si>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</si>
  <si>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</si>
  <si>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</si>
  <si>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</si>
  <si>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</si>
  <si>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</si>
  <si>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</si>
  <si>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</si>
  <si>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</si>
  <si>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</si>
  <si>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</si>
  <si>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</si>
  <si>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</si>
  <si>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</si>
  <si>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</si>
  <si>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</si>
  <si>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</si>
  <si>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</si>
  <si>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</si>
  <si>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</si>
  <si>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</si>
  <si>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</si>
  <si>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</si>
  <si>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</si>
  <si>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</si>
  <si>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</si>
  <si>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</si>
  <si>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</si>
  <si>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</si>
  <si>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</si>
  <si>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</si>
  <si>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</si>
  <si>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</si>
  <si>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</si>
  <si>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</si>
  <si>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</si>
  <si>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</si>
  <si>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</si>
  <si>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</si>
  <si>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</si>
  <si>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</si>
  <si>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</si>
  <si>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</si>
  <si>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</si>
  <si>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</si>
  <si>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</si>
  <si>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</si>
  <si>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</si>
  <si>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</si>
  <si>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</si>
  <si>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</si>
  <si>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</si>
  <si>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</si>
  <si>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</si>
  <si>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</si>
  <si>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</si>
  <si>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</si>
  <si>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</si>
  <si>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</si>
  <si>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</si>
  <si>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</si>
  <si>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</si>
  <si>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</si>
  <si>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</si>
  <si>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</si>
  <si>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</si>
  <si>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</si>
  <si>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</si>
  <si>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</si>
  <si>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</si>
  <si>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</si>
  <si>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</si>
  <si>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</si>
  <si>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</si>
  <si>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</si>
  <si>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</si>
  <si>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</si>
  <si>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</si>
  <si>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</si>
  <si>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</si>
  <si>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</si>
  <si>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</si>
  <si>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</si>
  <si>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</si>
  <si>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</si>
  <si>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</si>
  <si>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</si>
  <si>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</si>
  <si>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</si>
  <si>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</si>
  <si>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</si>
  <si>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</si>
  <si>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</si>
  <si>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</si>
  <si>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</si>
  <si>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</si>
  <si>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</si>
  <si>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</si>
  <si>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</si>
  <si>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</si>
  <si>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</si>
  <si>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</si>
  <si>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</si>
  <si>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</si>
  <si>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</si>
  <si>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</si>
  <si>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</si>
  <si>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</si>
  <si>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</si>
  <si>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</si>
  <si>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</si>
  <si>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</si>
  <si>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</si>
  <si>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</si>
  <si>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</si>
  <si>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</si>
  <si>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</si>
  <si>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</si>
  <si>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</si>
  <si>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</si>
  <si>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</si>
  <si>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</si>
  <si>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</si>
  <si>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</si>
  <si>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</si>
  <si>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</si>
  <si>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</si>
  <si>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</si>
  <si>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</si>
  <si>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</si>
  <si>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</si>
  <si>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</si>
  <si>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</si>
  <si>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</si>
  <si>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</si>
  <si>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</si>
  <si>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</si>
  <si>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</si>
  <si>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</si>
  <si>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</si>
  <si>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</si>
  <si>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</si>
  <si>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</si>
  <si>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</si>
  <si>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</si>
  <si>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</si>
  <si>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</si>
  <si>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</si>
  <si>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</si>
  <si>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</si>
  <si>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</si>
  <si>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</si>
  <si>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</si>
  <si>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</si>
  <si>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</si>
  <si>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</si>
  <si>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</si>
  <si>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</si>
  <si>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</si>
  <si>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</si>
  <si>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</si>
  <si>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</si>
  <si>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</si>
  <si>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</si>
  <si>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</si>
  <si>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</si>
  <si>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</si>
  <si>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</si>
  <si>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</si>
  <si>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</si>
  <si>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</si>
  <si>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</si>
  <si>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</si>
  <si>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</si>
  <si>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</si>
  <si>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</si>
  <si>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</si>
  <si>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</si>
  <si>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</si>
  <si>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</si>
  <si>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</si>
  <si>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</si>
  <si>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</si>
  <si>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</si>
  <si>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</si>
  <si>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</si>
  <si>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</si>
  <si>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</si>
  <si>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</si>
  <si>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</si>
  <si>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</si>
  <si>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</si>
  <si>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</si>
  <si>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</si>
  <si>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</si>
  <si>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</si>
  <si>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</si>
  <si>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</si>
  <si>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</si>
  <si>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</si>
  <si>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</si>
  <si>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</si>
  <si>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</si>
  <si>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</si>
  <si>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</si>
  <si>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</si>
  <si>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</si>
  <si>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</si>
  <si>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</si>
  <si>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</si>
  <si>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</si>
  <si>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</si>
  <si>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</si>
  <si>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</si>
  <si>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</si>
  <si>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</si>
  <si>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</si>
  <si>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</si>
  <si>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</si>
  <si>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</si>
  <si>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</si>
  <si>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</si>
  <si>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</si>
  <si>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</si>
  <si>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</si>
  <si>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</si>
  <si>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</si>
  <si>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</si>
  <si>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</si>
  <si>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</si>
  <si>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</si>
  <si>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</si>
  <si>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</si>
  <si>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</si>
  <si>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</si>
  <si>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</si>
  <si>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</si>
  <si>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</si>
  <si>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</si>
  <si>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</si>
  <si>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</si>
  <si>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</si>
  <si>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</si>
  <si>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</si>
  <si>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</si>
  <si>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</si>
  <si>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</si>
  <si>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</si>
  <si>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</si>
  <si>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</si>
  <si>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</si>
  <si>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</si>
  <si>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</si>
  <si>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</si>
  <si>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</si>
  <si>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</si>
  <si>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</si>
  <si>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</si>
  <si>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</si>
  <si>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</si>
  <si>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</si>
  <si>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</si>
  <si>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</si>
  <si>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</si>
  <si>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</si>
  <si>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</si>
  <si>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</si>
  <si>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</si>
  <si>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</si>
  <si>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</si>
  <si>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</si>
  <si>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</si>
  <si>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</si>
  <si>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</si>
  <si>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</si>
  <si>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</si>
  <si>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</si>
  <si>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</si>
  <si>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</si>
  <si>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</si>
  <si>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</si>
  <si>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</si>
  <si>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</si>
  <si>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</si>
  <si>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</si>
  <si>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</si>
  <si>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</si>
  <si>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</si>
  <si>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</si>
  <si>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</si>
  <si>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</si>
  <si>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</si>
  <si>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</si>
  <si>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</si>
  <si>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</si>
  <si>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</si>
  <si>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</si>
  <si>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</si>
  <si>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</si>
  <si>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</si>
  <si>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</si>
  <si>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</si>
  <si>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</si>
  <si>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</si>
  <si>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</si>
  <si>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</si>
  <si>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</si>
  <si>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</si>
  <si>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</si>
  <si>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</si>
  <si>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</si>
  <si>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</si>
  <si>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</si>
  <si>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</si>
  <si>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</si>
  <si>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</si>
  <si>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</si>
  <si>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</si>
  <si>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</si>
  <si>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</si>
  <si>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</si>
  <si>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</si>
  <si>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</si>
  <si>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</si>
  <si>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</si>
  <si>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</si>
  <si>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</si>
  <si>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</si>
  <si>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</si>
  <si>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</si>
  <si>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</si>
  <si>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</si>
  <si>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</si>
  <si>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</si>
  <si>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</si>
  <si>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</si>
  <si>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</si>
  <si>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</si>
  <si>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</si>
  <si>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</si>
  <si>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</si>
  <si>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</si>
  <si>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</si>
  <si>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</si>
  <si>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</si>
  <si>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</si>
  <si>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</si>
  <si>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</si>
  <si>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</si>
  <si>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</si>
  <si>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</si>
  <si>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</si>
  <si>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</si>
  <si>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</si>
  <si>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</si>
  <si>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</si>
  <si>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</si>
  <si>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</si>
  <si>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</si>
  <si>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</si>
  <si>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</si>
  <si>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</si>
  <si>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</si>
  <si>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</si>
  <si>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</si>
  <si>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</si>
  <si>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</si>
  <si>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</si>
  <si>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</si>
  <si>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</si>
  <si>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</si>
  <si>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</si>
  <si>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</si>
  <si>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</si>
  <si>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</si>
  <si>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</si>
  <si>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</si>
  <si>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</si>
  <si>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</si>
  <si>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</si>
  <si>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</si>
  <si>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</si>
  <si>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</si>
  <si>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</si>
  <si>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</si>
  <si>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</si>
  <si>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</si>
  <si>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</si>
  <si>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</si>
  <si>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</si>
  <si>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</si>
  <si>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</si>
  <si>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</si>
  <si>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</si>
  <si>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</si>
  <si>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</si>
  <si>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</si>
  <si>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</si>
  <si>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</si>
  <si>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</si>
  <si>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</si>
  <si>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</si>
  <si>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</si>
  <si>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</si>
  <si>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</si>
  <si>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</si>
  <si>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</si>
  <si>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</si>
  <si>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</si>
  <si>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</si>
  <si>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</si>
  <si>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</si>
  <si>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</si>
  <si>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</si>
  <si>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</si>
  <si>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</si>
  <si>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</si>
  <si>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</si>
  <si>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</si>
  <si>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</si>
  <si>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</si>
  <si>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</si>
  <si>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</si>
  <si>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</si>
  <si>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</si>
  <si>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</si>
  <si>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</si>
  <si>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</si>
  <si>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</si>
  <si>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</si>
  <si>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</si>
  <si>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</si>
  <si>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</si>
  <si>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</si>
  <si>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</si>
  <si>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</si>
  <si>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</si>
  <si>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</si>
  <si>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</si>
  <si>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</si>
  <si>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</si>
  <si>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</si>
  <si>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</si>
  <si>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</si>
  <si>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</si>
  <si>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</si>
  <si>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</si>
  <si>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</si>
  <si>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</si>
  <si>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</si>
  <si>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</si>
  <si>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</si>
  <si>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</si>
  <si>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</si>
  <si>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</si>
  <si>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</si>
  <si>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</si>
  <si>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</si>
  <si>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</si>
  <si>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</si>
  <si>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</si>
  <si>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</si>
  <si>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</si>
  <si>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</si>
  <si>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</si>
  <si>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</si>
  <si>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</si>
  <si>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</si>
  <si>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</si>
  <si>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</si>
  <si>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</si>
  <si>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</si>
  <si>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</si>
  <si>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</si>
  <si>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</si>
  <si>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</si>
  <si>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</si>
  <si>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</si>
  <si>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</si>
  <si>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</si>
  <si>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</si>
  <si>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</si>
  <si>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</si>
  <si>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</si>
  <si>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</si>
  <si>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</si>
  <si>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</si>
  <si>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</si>
  <si>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</si>
  <si>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</si>
  <si>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</si>
  <si>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</si>
  <si>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</si>
  <si>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</si>
  <si>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</si>
  <si>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</si>
  <si>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</si>
  <si>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</si>
  <si>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</si>
  <si>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</si>
  <si>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</si>
  <si>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</si>
  <si>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</si>
  <si>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</si>
  <si>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</si>
  <si>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</si>
  <si>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</si>
  <si>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</si>
  <si>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</si>
  <si>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</si>
  <si>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</si>
  <si>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</si>
  <si>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</si>
  <si>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</si>
  <si>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</si>
  <si>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</si>
  <si>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</si>
  <si>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</si>
  <si>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</si>
  <si>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</si>
  <si>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</si>
  <si>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</si>
  <si>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</si>
  <si>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</si>
  <si>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</si>
  <si>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</si>
  <si>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</si>
  <si>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</si>
  <si>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</si>
  <si>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</si>
  <si>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</si>
  <si>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</si>
  <si>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</si>
  <si>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</si>
  <si>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</si>
  <si>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</si>
  <si>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</si>
  <si>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</si>
  <si>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</si>
  <si>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</si>
  <si>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</si>
  <si>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</si>
  <si>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</si>
  <si>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</si>
  <si>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</si>
  <si>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</si>
  <si>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</si>
  <si>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</si>
  <si>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</si>
  <si>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</si>
  <si>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</si>
  <si>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</si>
  <si>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</si>
  <si>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</si>
  <si>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</si>
  <si>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</si>
  <si>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</si>
  <si>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</si>
  <si>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</si>
  <si>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</si>
  <si>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</si>
  <si>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</si>
  <si>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</si>
  <si>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</si>
  <si>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</si>
  <si>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</si>
  <si>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</si>
  <si>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</si>
  <si>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</si>
  <si>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</si>
  <si>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</si>
  <si>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</si>
  <si>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</si>
  <si>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</si>
  <si>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</si>
  <si>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</si>
  <si>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</si>
  <si>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</si>
  <si>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</si>
  <si>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</si>
  <si>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</si>
  <si>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</si>
  <si>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</si>
  <si>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</si>
  <si>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</si>
  <si>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</si>
  <si>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</si>
  <si>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</si>
  <si>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</si>
  <si>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</si>
  <si>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</si>
  <si>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</si>
  <si>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</si>
  <si>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</si>
  <si>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</si>
  <si>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</si>
  <si>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</si>
  <si>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</si>
  <si>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</si>
  <si>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</si>
  <si>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</si>
  <si>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</si>
  <si>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</si>
  <si>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</si>
  <si>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</si>
  <si>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</si>
  <si>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</si>
  <si>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</si>
  <si>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</si>
  <si>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</si>
  <si>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</si>
  <si>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</si>
  <si>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</si>
  <si>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</si>
  <si>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</si>
  <si>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</si>
  <si>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</si>
  <si>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</si>
  <si>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</si>
  <si>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</si>
  <si>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</si>
  <si>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</si>
  <si>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</si>
  <si>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</si>
  <si>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</si>
  <si>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</si>
  <si>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</si>
  <si>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</si>
  <si>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</si>
  <si>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</si>
  <si>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</si>
  <si>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</si>
  <si>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</si>
  <si>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</si>
  <si>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</si>
  <si>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</si>
  <si>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</si>
  <si>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</si>
  <si>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</si>
  <si>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</si>
  <si>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</si>
  <si>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</si>
  <si>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</si>
  <si>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</si>
  <si>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</si>
  <si>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</si>
  <si>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</si>
  <si>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</si>
  <si>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</si>
  <si>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</si>
  <si>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</si>
  <si>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</si>
  <si>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</si>
  <si>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</si>
  <si>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</si>
  <si>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</si>
  <si>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</si>
  <si>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</si>
  <si>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</si>
  <si>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</si>
  <si>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</si>
  <si>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</si>
  <si>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</si>
  <si>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</si>
  <si>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</si>
  <si>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</si>
  <si>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</si>
  <si>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</si>
  <si>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</si>
  <si>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</si>
  <si>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</si>
  <si>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</si>
  <si>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</si>
  <si>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</si>
  <si>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</si>
  <si>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</si>
  <si>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</si>
  <si>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</si>
  <si>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</si>
  <si>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</si>
  <si>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</si>
  <si>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</si>
  <si>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</si>
  <si>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</si>
  <si>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</si>
  <si>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</si>
  <si>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</si>
  <si>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</si>
  <si>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</si>
  <si>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</si>
  <si>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</si>
  <si>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</si>
  <si>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</si>
  <si>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</si>
  <si>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</si>
  <si>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</si>
  <si>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</si>
  <si>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</si>
  <si>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</si>
  <si>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</si>
  <si>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</si>
  <si>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</si>
  <si>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</si>
  <si>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</si>
  <si>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</si>
  <si>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</si>
  <si>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</si>
  <si>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</si>
  <si>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</si>
  <si>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</si>
  <si>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</si>
  <si>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</si>
  <si>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</si>
  <si>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</si>
  <si>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</si>
  <si>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</si>
  <si>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</si>
  <si>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</si>
  <si>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</si>
  <si>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</si>
  <si>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</si>
  <si>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</si>
  <si>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</si>
  <si>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</si>
  <si>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</si>
  <si>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</si>
  <si>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</si>
  <si>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</si>
  <si>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</si>
  <si>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</si>
  <si>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</si>
  <si>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</si>
  <si>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</si>
  <si>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</si>
  <si>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</si>
  <si>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</si>
  <si>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</si>
  <si>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</si>
  <si>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</si>
  <si>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</si>
  <si>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</si>
  <si>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</si>
  <si>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</si>
  <si>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</si>
  <si>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</si>
  <si>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</si>
  <si>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</si>
  <si>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</si>
  <si>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</si>
  <si>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</si>
  <si>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</si>
  <si>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</si>
  <si>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</si>
  <si>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</si>
  <si>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</si>
  <si>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</si>
  <si>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</si>
  <si>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</si>
  <si>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</si>
  <si>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</si>
  <si>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</si>
  <si>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</si>
  <si>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</si>
  <si>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</si>
  <si>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</si>
  <si>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</si>
  <si>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</si>
  <si>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</si>
  <si>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</si>
  <si>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</si>
  <si>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</si>
  <si>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</si>
  <si>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</si>
  <si>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</si>
  <si>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</si>
  <si>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</si>
  <si>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</si>
  <si>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</si>
  <si>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</si>
  <si>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</si>
  <si>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</si>
  <si>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</si>
  <si>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</si>
  <si>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</si>
  <si>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</si>
  <si>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</si>
  <si>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</si>
  <si>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</si>
  <si>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</si>
  <si>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</si>
  <si>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</si>
  <si>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</si>
  <si>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</si>
  <si>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</si>
  <si>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</si>
  <si>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</si>
  <si>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</si>
  <si>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</si>
  <si>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</si>
  <si>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</si>
  <si>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</si>
  <si>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</si>
  <si>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</si>
  <si>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</si>
  <si>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</si>
  <si>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</si>
  <si>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</si>
  <si>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</si>
  <si>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</si>
  <si>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</si>
  <si>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</si>
  <si>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</si>
  <si>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</si>
  <si>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</si>
  <si>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</si>
  <si>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</si>
  <si>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</si>
  <si>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</si>
  <si>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</si>
  <si>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</si>
  <si>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</si>
  <si>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</si>
  <si>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</si>
  <si>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</si>
  <si>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</si>
  <si>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</si>
  <si>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</si>
  <si>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</si>
  <si>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</si>
  <si>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</si>
  <si>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</si>
  <si>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</si>
  <si>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</si>
  <si>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</si>
  <si>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</si>
  <si>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</si>
  <si>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</si>
  <si>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</si>
  <si>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</si>
  <si>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</si>
  <si>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</si>
  <si>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</si>
  <si>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</si>
  <si>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</si>
  <si>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</si>
  <si>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</si>
  <si>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</si>
  <si>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</si>
  <si>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</si>
  <si>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</si>
  <si>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</si>
  <si>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</si>
  <si>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</si>
  <si>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</si>
  <si>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</si>
  <si>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</si>
  <si>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</si>
  <si>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</si>
  <si>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</si>
  <si>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</si>
  <si>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</si>
  <si>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</si>
  <si>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</si>
  <si>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</si>
  <si>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</si>
  <si>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</si>
  <si>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</si>
  <si>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</si>
  <si>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</si>
  <si>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</si>
  <si>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</si>
  <si>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</si>
  <si>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</si>
  <si>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</si>
  <si>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</si>
  <si>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</si>
  <si>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</si>
  <si>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</si>
  <si>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</si>
  <si>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</si>
  <si>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</si>
  <si>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</si>
  <si>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</si>
  <si>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</si>
  <si>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</si>
  <si>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</si>
  <si>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</si>
  <si>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</si>
  <si>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</si>
  <si>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</si>
  <si>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</si>
  <si>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</si>
  <si>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</si>
  <si>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</si>
  <si>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</si>
  <si>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</si>
  <si>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</si>
  <si>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</si>
  <si>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</si>
  <si>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</si>
  <si>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</si>
  <si>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</si>
  <si>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</si>
  <si>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</si>
  <si>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</si>
  <si>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</si>
  <si>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</si>
  <si>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</si>
  <si>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</si>
  <si>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</si>
  <si>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</si>
  <si>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</si>
  <si>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</si>
  <si>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</si>
  <si>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</si>
  <si>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</si>
  <si>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</si>
  <si>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</si>
  <si>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</si>
  <si>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</si>
  <si>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</si>
  <si>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</si>
  <si>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</si>
  <si>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</si>
  <si>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</si>
  <si>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</si>
  <si>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</si>
  <si>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</si>
  <si>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</si>
  <si>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</si>
  <si>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</si>
  <si>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</si>
  <si>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</si>
  <si>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</si>
  <si>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</si>
  <si>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</si>
  <si>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</si>
  <si>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</si>
  <si>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</si>
  <si>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</si>
  <si>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</si>
  <si>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</si>
  <si>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</si>
  <si>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</si>
  <si>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</si>
  <si>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</si>
  <si>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</si>
  <si>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</si>
  <si>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</si>
  <si>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</si>
  <si>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</si>
  <si>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</si>
  <si>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</si>
  <si>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</si>
  <si>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</si>
  <si>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</si>
  <si>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</si>
  <si>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</si>
  <si>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</si>
  <si>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</si>
  <si>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</si>
  <si>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</si>
  <si>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</si>
  <si>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</si>
  <si>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</si>
  <si>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</si>
  <si>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</si>
  <si>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</si>
  <si>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</si>
  <si>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</si>
  <si>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</si>
  <si>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</si>
  <si>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</si>
  <si>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</si>
  <si>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</si>
  <si>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</si>
  <si>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</si>
  <si>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</si>
  <si>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</si>
  <si>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</si>
  <si>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</si>
  <si>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</si>
  <si>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</si>
  <si>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</si>
  <si>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</si>
  <si>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</si>
  <si>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</si>
  <si>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</si>
  <si>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</si>
  <si>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</si>
  <si>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</si>
  <si>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</si>
  <si>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</si>
  <si>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</si>
  <si>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</si>
  <si>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</si>
  <si>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</si>
  <si>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</si>
  <si>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</si>
  <si>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</si>
  <si>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</si>
  <si>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</si>
  <si>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</si>
  <si>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</si>
  <si>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</si>
  <si>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</si>
  <si>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</si>
  <si>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</si>
  <si>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</si>
  <si>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</si>
  <si>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</si>
  <si>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</si>
  <si>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</si>
  <si>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</si>
  <si>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</si>
  <si>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</si>
  <si>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</si>
  <si>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</si>
  <si>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</si>
  <si>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</si>
  <si>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</si>
  <si>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</si>
  <si>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</si>
  <si>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</si>
  <si>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</si>
  <si>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</si>
  <si>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</si>
  <si>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</si>
  <si>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</si>
  <si>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</si>
  <si>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</si>
  <si>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</si>
  <si>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</si>
  <si>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</si>
  <si>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</si>
  <si>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</si>
  <si>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</si>
  <si>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</si>
  <si>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</si>
  <si>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</si>
  <si>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</si>
  <si>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</si>
  <si>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</si>
  <si>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</si>
  <si>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</si>
  <si>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</si>
  <si>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</si>
  <si>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</si>
  <si>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</si>
  <si>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</si>
  <si>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</si>
  <si>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</si>
  <si>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</si>
  <si>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</si>
  <si>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</si>
  <si>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</si>
  <si>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</si>
  <si>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</si>
  <si>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</si>
  <si>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</si>
  <si>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</si>
  <si>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</si>
  <si>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</si>
  <si>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</si>
  <si>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</si>
  <si>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</si>
  <si>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</si>
  <si>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</si>
  <si>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</si>
  <si>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</si>
  <si>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</si>
  <si>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</si>
  <si>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</si>
  <si>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</si>
  <si>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</si>
  <si>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</si>
  <si>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</si>
  <si>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</si>
  <si>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</si>
  <si>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</si>
  <si>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</si>
  <si>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</si>
  <si>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</si>
  <si>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</si>
  <si>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</si>
  <si>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</si>
  <si>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</si>
  <si>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</si>
  <si>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</si>
  <si>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</si>
  <si>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</si>
  <si>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</si>
  <si>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</si>
  <si>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</si>
  <si>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</si>
  <si>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</si>
  <si>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</si>
  <si>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</si>
  <si>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</si>
  <si>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</si>
  <si>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</si>
  <si>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</si>
  <si>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</si>
  <si>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</si>
  <si>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</si>
  <si>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</si>
  <si>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</si>
  <si>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</si>
  <si>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</si>
  <si>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</si>
  <si>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</si>
  <si>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</si>
  <si>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</si>
  <si>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</si>
  <si>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</si>
  <si>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</si>
  <si>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</si>
  <si>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</si>
  <si>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</si>
  <si>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</si>
  <si>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</si>
  <si>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</si>
  <si>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</si>
  <si>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</si>
  <si>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</si>
  <si>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</si>
  <si>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</si>
  <si>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</si>
  <si>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</si>
  <si>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</si>
  <si>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</si>
  <si>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</si>
  <si>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</si>
  <si>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</si>
  <si>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</si>
  <si>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</si>
  <si>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</si>
  <si>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</si>
  <si>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</si>
  <si>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</si>
  <si>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</si>
  <si>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</si>
  <si>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</si>
  <si>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</si>
  <si>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</si>
  <si>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</si>
  <si>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</si>
  <si>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</si>
  <si>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</si>
  <si>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</si>
  <si>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</si>
  <si>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</si>
  <si>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</si>
  <si>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</si>
  <si>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</si>
  <si>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</si>
  <si>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</si>
  <si>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</si>
  <si>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</si>
  <si>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</si>
  <si>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</si>
  <si>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</si>
  <si>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</si>
  <si>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</si>
  <si>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</si>
  <si>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</si>
  <si>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</si>
  <si>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</si>
  <si>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</si>
  <si>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</si>
  <si>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</si>
  <si>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</si>
  <si>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</si>
  <si>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</si>
  <si>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</si>
  <si>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</si>
  <si>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</si>
  <si>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</si>
  <si>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</si>
  <si>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</si>
  <si>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</si>
  <si>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</si>
  <si>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</si>
  <si>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</si>
  <si>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</si>
  <si>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</si>
  <si>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</si>
  <si>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</si>
  <si>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</si>
  <si>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</si>
  <si>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</si>
  <si>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</si>
  <si>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</si>
  <si>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</si>
  <si>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</si>
  <si>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</si>
  <si>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</si>
  <si>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</si>
  <si>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</si>
  <si>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</si>
  <si>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</si>
  <si>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</si>
  <si>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</si>
  <si>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</si>
  <si>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</si>
  <si>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</si>
  <si>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</si>
  <si>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</si>
  <si>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</si>
  <si>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</si>
  <si>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</si>
  <si>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</si>
  <si>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</si>
  <si>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</si>
  <si>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</si>
  <si>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</si>
  <si>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</si>
  <si>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</si>
  <si>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</si>
  <si>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</si>
  <si>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</si>
  <si>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</si>
  <si>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</si>
  <si>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</si>
  <si>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</si>
  <si>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</si>
  <si>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</si>
  <si>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</si>
  <si>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</si>
  <si>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</si>
  <si>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</si>
  <si>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</si>
  <si>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</si>
  <si>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</si>
  <si>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</si>
  <si>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</si>
  <si>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</si>
  <si>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</si>
  <si>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</si>
  <si>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</si>
  <si>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</si>
  <si>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</si>
  <si>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</si>
  <si>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</si>
  <si>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</si>
  <si>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</si>
  <si>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</si>
  <si>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</si>
  <si>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</si>
  <si>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</si>
  <si>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</si>
  <si>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</si>
  <si>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</si>
  <si>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</si>
  <si>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</si>
  <si>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</si>
  <si>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</si>
  <si>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</si>
  <si>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</si>
  <si>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</si>
  <si>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</si>
  <si>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</si>
  <si>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</si>
  <si>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</si>
  <si>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</si>
  <si>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</si>
  <si>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</si>
  <si>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</si>
  <si>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</si>
  <si>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</si>
  <si>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</si>
  <si>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</si>
  <si>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</si>
  <si>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</si>
  <si>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</si>
  <si>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</si>
  <si>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</si>
  <si>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</si>
  <si>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</si>
  <si>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</si>
  <si>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</si>
  <si>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</si>
  <si>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</si>
  <si>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</si>
  <si>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</si>
  <si>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</si>
  <si>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</si>
  <si>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</si>
  <si>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</si>
  <si>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</si>
  <si>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</si>
  <si>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</si>
  <si>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</si>
  <si>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</si>
  <si>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</si>
  <si>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</si>
  <si>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</si>
  <si>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</si>
  <si>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</si>
  <si>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</si>
  <si>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</si>
  <si>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</si>
  <si>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</si>
  <si>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</si>
  <si>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</si>
  <si>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</si>
  <si>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</si>
  <si>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</si>
  <si>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</si>
  <si>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</si>
  <si>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</si>
  <si>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</si>
  <si>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</si>
  <si>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</si>
  <si>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</si>
  <si>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</si>
  <si>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</si>
  <si>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</si>
  <si>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</si>
  <si>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</si>
  <si>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</si>
  <si>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</si>
  <si>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</si>
  <si>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</si>
  <si>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</si>
  <si>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</si>
  <si>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</si>
  <si>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</si>
  <si>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</si>
  <si>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</si>
  <si>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</si>
  <si>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</si>
  <si>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</si>
  <si>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</si>
  <si>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</si>
  <si>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</si>
  <si>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</si>
  <si>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</si>
  <si>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</si>
  <si>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</si>
  <si>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</si>
  <si>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</si>
  <si>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</si>
  <si>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</si>
  <si>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</si>
  <si>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</si>
  <si>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</si>
  <si>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</si>
  <si>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</si>
  <si>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</si>
  <si>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</si>
  <si>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</si>
  <si>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</si>
  <si>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</si>
  <si>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</si>
  <si>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</si>
  <si>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</si>
  <si>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</si>
  <si>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</si>
  <si>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</si>
  <si>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</si>
  <si>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</si>
  <si>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</si>
  <si>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</si>
  <si>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</si>
  <si>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</si>
  <si>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</si>
  <si>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</si>
  <si>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</si>
  <si>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</si>
  <si>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</si>
  <si>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</si>
  <si>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</si>
  <si>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</si>
  <si>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</si>
  <si>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</si>
  <si>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</si>
  <si>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</si>
  <si>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</si>
  <si>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</si>
  <si>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</si>
  <si>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</si>
  <si>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</si>
  <si>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</si>
  <si>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</si>
  <si>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</si>
  <si>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</si>
  <si>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</si>
  <si>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</si>
  <si>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</si>
  <si>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</si>
  <si>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</si>
  <si>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</si>
  <si>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</si>
  <si>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</si>
  <si>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</si>
  <si>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</si>
  <si>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</si>
  <si>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</si>
  <si>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</si>
  <si>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</si>
  <si>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</si>
  <si>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</si>
  <si>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</si>
  <si>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</si>
  <si>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</si>
  <si>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</si>
  <si>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</si>
  <si>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</si>
  <si>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</si>
  <si>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</si>
  <si>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</si>
  <si>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</si>
  <si>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</si>
  <si>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</si>
  <si>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</si>
  <si>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</si>
  <si>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</si>
  <si>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</si>
  <si>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</si>
  <si>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</si>
  <si>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</si>
  <si>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</si>
  <si>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</si>
  <si>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</si>
  <si>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</si>
  <si>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</si>
  <si>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</si>
  <si>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</si>
  <si>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</si>
  <si>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</si>
  <si>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</si>
  <si>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</si>
  <si>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</si>
  <si>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</si>
  <si>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</si>
  <si>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</si>
  <si>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</si>
  <si>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</si>
  <si>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</si>
  <si>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</si>
  <si>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</si>
  <si>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</si>
  <si>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</si>
  <si>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</si>
  <si>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</si>
  <si>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</si>
  <si>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</si>
  <si>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</si>
  <si>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</si>
  <si>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</si>
  <si>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</si>
  <si>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</si>
  <si>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</si>
  <si>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</si>
  <si>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</si>
  <si>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</si>
  <si>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</si>
  <si>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</si>
  <si>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</si>
  <si>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</si>
  <si>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</si>
  <si>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</si>
  <si>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</si>
  <si>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</si>
  <si>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</si>
  <si>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</si>
  <si>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</si>
  <si>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</si>
  <si>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</si>
  <si>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</si>
  <si>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</si>
  <si>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</si>
  <si>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</si>
  <si>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</si>
  <si>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</si>
  <si>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</si>
  <si>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</si>
  <si>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</si>
  <si>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</si>
  <si>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</si>
  <si>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</si>
  <si>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</si>
  <si>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</si>
  <si>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</si>
  <si>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</si>
  <si>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</si>
  <si>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</si>
  <si>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</si>
  <si>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</si>
  <si>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</si>
  <si>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</si>
  <si>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</si>
  <si>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</si>
  <si>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</si>
  <si>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</si>
  <si>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</si>
  <si>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</si>
  <si>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</si>
  <si>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</si>
  <si>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</si>
  <si>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</si>
  <si>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</si>
  <si>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</si>
  <si>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</si>
  <si>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</si>
  <si>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</si>
  <si>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</si>
  <si>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</si>
  <si>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</si>
  <si>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</si>
  <si>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</si>
  <si>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</si>
  <si>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</si>
  <si>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</si>
  <si>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</si>
  <si>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</si>
  <si>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</si>
  <si>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</si>
  <si>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</si>
  <si>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</si>
  <si>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</si>
  <si>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</si>
  <si>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</si>
  <si>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</si>
  <si>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</si>
  <si>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</si>
  <si>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</si>
  <si>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</si>
  <si>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</si>
  <si>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</si>
  <si>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</si>
  <si>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</si>
  <si>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</si>
  <si>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</si>
  <si>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</si>
  <si>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</si>
  <si>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</si>
  <si>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</si>
  <si>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</si>
  <si>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</si>
  <si>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</si>
  <si>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</si>
  <si>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</si>
  <si>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</si>
  <si>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</si>
  <si>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</si>
  <si>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</si>
  <si>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</si>
  <si>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</si>
  <si>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</si>
  <si>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</si>
  <si>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</si>
  <si>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</si>
  <si>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</si>
  <si>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</si>
  <si>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</si>
  <si>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</si>
  <si>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</si>
  <si>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</si>
  <si>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</si>
  <si>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</si>
  <si>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</si>
  <si>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</si>
  <si>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</si>
  <si>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</si>
  <si>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</si>
  <si>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</si>
  <si>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</si>
  <si>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</si>
  <si>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</si>
  <si>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</si>
  <si>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</si>
  <si>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</si>
  <si>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</si>
  <si>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</si>
  <si>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</si>
  <si>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</si>
  <si>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</si>
  <si>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</si>
  <si>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</si>
  <si>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</si>
  <si>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</si>
  <si>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</si>
  <si>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</si>
  <si>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</si>
  <si>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</si>
  <si>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</si>
  <si>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</si>
  <si>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</si>
  <si>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</si>
  <si>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</si>
  <si>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</si>
  <si>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</si>
  <si>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</si>
  <si>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</si>
  <si>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</si>
  <si>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</si>
  <si>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</si>
  <si>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</si>
  <si>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</si>
  <si>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</si>
  <si>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</si>
  <si>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</si>
  <si>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</si>
  <si>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</si>
  <si>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</si>
  <si>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</si>
  <si>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</si>
  <si>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</si>
  <si>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</si>
  <si>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</si>
  <si>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</si>
  <si>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</si>
  <si>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</si>
  <si>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</si>
  <si>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</si>
  <si>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</si>
  <si>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</si>
  <si>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</si>
  <si>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</si>
  <si>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</si>
  <si>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</si>
  <si>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</si>
  <si>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</si>
  <si>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</si>
  <si>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</si>
  <si>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</si>
  <si>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</si>
  <si>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</si>
  <si>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</si>
  <si>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</si>
  <si>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</si>
  <si>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</si>
  <si>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</si>
  <si>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</si>
  <si>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</si>
  <si>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</si>
  <si>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</si>
  <si>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</si>
  <si>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</si>
  <si>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</si>
  <si>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</si>
  <si>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</si>
  <si>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</si>
  <si>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</si>
  <si>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</si>
  <si>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</si>
  <si>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</si>
  <si>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</si>
  <si>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</si>
  <si>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</si>
  <si>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</si>
  <si>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</si>
  <si>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</si>
  <si>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</si>
  <si>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</si>
  <si>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</si>
  <si>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</si>
  <si>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</si>
  <si>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</si>
  <si>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</si>
  <si>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</si>
  <si>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</si>
  <si>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</si>
  <si>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</si>
  <si>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</si>
  <si>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</si>
  <si>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</si>
  <si>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</si>
  <si>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</si>
  <si>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</si>
  <si>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</si>
  <si>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</si>
  <si>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</si>
  <si>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</si>
  <si>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</si>
  <si>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</si>
  <si>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</si>
  <si>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</si>
  <si>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</si>
  <si>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</si>
  <si>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</si>
  <si>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</si>
  <si>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</si>
  <si>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</si>
  <si>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</si>
  <si>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</si>
  <si>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</si>
  <si>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</si>
  <si>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</si>
  <si>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</si>
  <si>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</si>
  <si>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</si>
  <si>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</si>
  <si>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</si>
  <si>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</si>
  <si>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</si>
  <si>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</si>
  <si>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</si>
  <si>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</si>
  <si>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</si>
  <si>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</si>
  <si>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</si>
  <si>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</si>
  <si>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</si>
  <si>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</si>
  <si>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</si>
  <si>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</si>
  <si>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</si>
  <si>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</si>
  <si>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</si>
  <si>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</si>
  <si>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</si>
  <si>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</si>
  <si>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</si>
  <si>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</si>
  <si>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</si>
  <si>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</si>
  <si>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</si>
  <si>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</si>
  <si>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</si>
  <si>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</si>
  <si>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</si>
  <si>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</si>
  <si>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</si>
  <si>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</si>
  <si>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</si>
  <si>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</si>
  <si>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</si>
  <si>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</si>
  <si>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</si>
  <si>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</si>
  <si>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</si>
  <si>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</si>
  <si>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</si>
  <si>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</si>
  <si>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</si>
  <si>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</si>
  <si>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</si>
  <si>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</si>
  <si>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</si>
  <si>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</si>
  <si>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</si>
  <si>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</si>
  <si>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</si>
  <si>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</si>
  <si>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</si>
  <si>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</si>
  <si>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</si>
  <si>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</si>
  <si>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</si>
  <si>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</si>
  <si>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</si>
  <si>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</si>
  <si>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</si>
  <si>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</si>
  <si>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</si>
  <si>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</si>
  <si>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</si>
  <si>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</si>
  <si>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</si>
  <si>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</si>
  <si>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</si>
  <si>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</si>
  <si>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</si>
  <si>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</si>
  <si>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</si>
  <si>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</si>
  <si>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</si>
  <si>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</si>
  <si>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</si>
  <si>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</si>
  <si>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</si>
  <si>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</si>
  <si>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</si>
  <si>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</si>
  <si>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</si>
  <si>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</si>
  <si>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</si>
  <si>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</si>
  <si>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</si>
  <si>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</si>
  <si>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</si>
  <si>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</si>
  <si>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</si>
  <si>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</si>
  <si>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</si>
  <si>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</si>
  <si>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</si>
  <si>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</si>
  <si>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</si>
  <si>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</si>
  <si>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</si>
  <si>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</si>
  <si>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</si>
  <si>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</si>
  <si>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</si>
  <si>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</si>
  <si>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</si>
  <si>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</si>
  <si>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</si>
  <si>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</si>
  <si>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</si>
  <si>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</si>
  <si>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</si>
  <si>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</si>
  <si>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</si>
  <si>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</si>
  <si>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</si>
  <si>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</si>
  <si>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</si>
  <si>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</si>
  <si>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</si>
  <si>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</si>
  <si>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</si>
  <si>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</si>
  <si>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</si>
  <si>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</si>
  <si>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</si>
  <si>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</si>
  <si>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</si>
  <si>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</si>
  <si>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</si>
  <si>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</si>
  <si>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</si>
  <si>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</si>
  <si>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</si>
  <si>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</si>
  <si>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</si>
  <si>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</si>
  <si>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</si>
  <si>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</si>
  <si>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</si>
  <si>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</si>
  <si>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</si>
  <si>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</si>
  <si>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</si>
  <si>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</si>
  <si>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</si>
  <si>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</si>
  <si>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</si>
  <si>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</si>
  <si>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</si>
  <si>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</si>
  <si>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</si>
  <si>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</si>
  <si>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</si>
  <si>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</si>
  <si>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</si>
  <si>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</si>
  <si>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</si>
  <si>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</si>
  <si>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</si>
  <si>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</si>
  <si>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</si>
  <si>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</si>
  <si>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</si>
  <si>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</si>
  <si>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</si>
  <si>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</si>
  <si>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</si>
  <si>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</si>
  <si>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</si>
  <si>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</si>
  <si>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</si>
  <si>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</si>
  <si>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</si>
  <si>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</si>
  <si>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</si>
  <si>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</si>
  <si>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</si>
  <si>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</si>
  <si>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</si>
  <si>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</si>
  <si>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</si>
  <si>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</si>
  <si>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</si>
  <si>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</si>
  <si>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</si>
  <si>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</si>
  <si>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</si>
  <si>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</si>
  <si>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</si>
  <si>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</si>
  <si>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</si>
  <si>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</si>
  <si>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</si>
  <si>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</si>
  <si>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</si>
  <si>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</si>
  <si>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</si>
  <si>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</si>
  <si>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</si>
  <si>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</si>
  <si>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</si>
  <si>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</si>
  <si>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</si>
  <si>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</si>
  <si>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</si>
  <si>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</si>
  <si>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</si>
  <si>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</si>
  <si>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</si>
  <si>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</si>
  <si>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</si>
  <si>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</si>
  <si>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</si>
  <si>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</si>
  <si>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</si>
  <si>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</si>
  <si>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</si>
  <si>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</si>
  <si>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</si>
  <si>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</si>
  <si>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</si>
  <si>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</si>
  <si>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</si>
  <si>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</si>
  <si>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</si>
  <si>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</si>
  <si>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</si>
  <si>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</si>
  <si>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</si>
  <si>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</si>
  <si>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</si>
  <si>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</si>
  <si>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</si>
  <si>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</si>
  <si>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</si>
  <si>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</si>
  <si>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</si>
  <si>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</si>
  <si>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</si>
  <si>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</si>
  <si>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</si>
  <si>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</si>
  <si>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</si>
  <si>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</si>
  <si>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</si>
  <si>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</si>
  <si>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</si>
  <si>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</si>
  <si>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</si>
  <si>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</si>
  <si>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</si>
  <si>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</si>
  <si>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</si>
  <si>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</si>
  <si>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</si>
  <si>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</si>
  <si>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</si>
  <si>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</si>
  <si>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</si>
  <si>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</si>
  <si>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</si>
  <si>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</si>
  <si>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</si>
  <si>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</si>
  <si>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</si>
  <si>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</si>
  <si>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</si>
  <si>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</si>
  <si>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</si>
  <si>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</si>
  <si>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</si>
  <si>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</si>
  <si>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</si>
  <si>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</si>
  <si>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</si>
  <si>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</si>
  <si>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</si>
  <si>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</si>
  <si>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</si>
  <si>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</si>
  <si>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</si>
  <si>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</si>
  <si>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</si>
  <si>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</si>
  <si>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</si>
  <si>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</si>
  <si>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</si>
  <si>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</si>
  <si>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</si>
  <si>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</si>
  <si>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</si>
  <si>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</si>
  <si>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</si>
  <si>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</si>
  <si>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</si>
  <si>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</si>
  <si>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</si>
  <si>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</si>
  <si>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</si>
  <si>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</si>
  <si>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</si>
  <si>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</si>
  <si>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</si>
  <si>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</si>
  <si>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</si>
  <si>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</si>
  <si>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</si>
  <si>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</si>
  <si>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</si>
  <si>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</si>
  <si>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</si>
  <si>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</si>
  <si>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</si>
  <si>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</si>
  <si>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</si>
  <si>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</si>
  <si>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</si>
  <si>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</si>
  <si>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</si>
  <si>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</si>
  <si>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</si>
  <si>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</si>
  <si>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</si>
  <si>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</si>
  <si>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</si>
  <si>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</si>
  <si>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</si>
  <si>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</si>
  <si>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</si>
  <si>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</si>
  <si>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</si>
  <si>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</si>
  <si>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</si>
  <si>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</si>
  <si>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</si>
  <si>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</si>
  <si>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</si>
  <si>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</si>
  <si>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</si>
  <si>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</si>
  <si>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</si>
  <si>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</si>
  <si>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</si>
  <si>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</si>
  <si>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</si>
  <si>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</si>
  <si>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</si>
  <si>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</si>
  <si>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</si>
  <si>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</si>
  <si>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</si>
  <si>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</si>
  <si>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</si>
  <si>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</si>
  <si>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</si>
  <si>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</si>
  <si>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</si>
  <si>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</si>
  <si>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</si>
  <si>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</si>
  <si>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</si>
  <si>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</si>
  <si>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</si>
  <si>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</si>
  <si>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</si>
  <si>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</si>
  <si>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</si>
  <si>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</si>
  <si>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</si>
  <si>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</si>
  <si>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</si>
  <si>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</si>
  <si>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</si>
  <si>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</si>
  <si>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</si>
  <si>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</si>
  <si>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</si>
  <si>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</si>
  <si>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</si>
  <si>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</si>
  <si>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</si>
  <si>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</si>
  <si>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</si>
  <si>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</si>
  <si>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</si>
  <si>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</si>
  <si>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</si>
  <si>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</si>
  <si>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</si>
  <si>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</si>
  <si>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</si>
  <si>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</si>
  <si>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</si>
  <si>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</si>
  <si>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</si>
  <si>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</si>
  <si>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</si>
  <si>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</si>
  <si>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</si>
  <si>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</si>
  <si>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</si>
  <si>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</si>
  <si>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</si>
  <si>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</si>
  <si>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</si>
  <si>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</si>
  <si>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</si>
  <si>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</si>
  <si>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</si>
  <si>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</si>
  <si>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</si>
  <si>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</si>
  <si>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</si>
  <si>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</si>
  <si>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</si>
  <si>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</si>
  <si>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</si>
  <si>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</si>
  <si>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</si>
  <si>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</si>
  <si>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</si>
  <si>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</si>
  <si>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</si>
  <si>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</si>
  <si>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</si>
  <si>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</si>
  <si>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</si>
  <si>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</si>
  <si>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</si>
  <si>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</si>
  <si>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</si>
  <si>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</si>
  <si>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</si>
  <si>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</si>
  <si>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</si>
  <si>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</si>
  <si>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</si>
  <si>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</si>
  <si>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</si>
  <si>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</si>
  <si>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</si>
  <si>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</si>
  <si>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</si>
  <si>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</si>
  <si>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</si>
  <si>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</si>
  <si>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</si>
  <si>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</si>
  <si>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</si>
  <si>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</si>
  <si>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</si>
  <si>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</si>
  <si>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</si>
  <si>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</si>
  <si>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</si>
  <si>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</si>
  <si>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</si>
  <si>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</si>
  <si>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</si>
  <si>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</si>
  <si>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</si>
  <si>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</si>
  <si>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</si>
  <si>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</si>
  <si>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</si>
  <si>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</si>
  <si>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</si>
  <si>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</si>
  <si>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</si>
  <si>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</si>
  <si>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</si>
  <si>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</si>
  <si>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</si>
  <si>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</si>
  <si>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</si>
  <si>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</si>
  <si>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</si>
  <si>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</si>
  <si>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</si>
  <si>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</si>
  <si>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</si>
  <si>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</si>
  <si>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</si>
  <si>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</si>
  <si>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</si>
  <si>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</si>
  <si>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</si>
  <si>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</si>
  <si>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</si>
  <si>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</si>
  <si>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</si>
  <si>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</si>
  <si>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</si>
  <si>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</si>
  <si>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</si>
  <si>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</si>
  <si>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</si>
  <si>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</si>
  <si>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</si>
  <si>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</si>
  <si>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</si>
  <si>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</si>
  <si>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</si>
  <si>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</si>
  <si>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</si>
  <si>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</si>
  <si>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</si>
  <si>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</si>
  <si>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</si>
  <si>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</si>
  <si>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</si>
  <si>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</si>
  <si>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</si>
  <si>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</si>
  <si>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</si>
  <si>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</si>
  <si>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</si>
  <si>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</si>
  <si>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</si>
  <si>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</si>
  <si>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</si>
  <si>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</si>
  <si>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</si>
  <si>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</si>
  <si>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</si>
  <si>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</si>
  <si>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</si>
  <si>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</si>
  <si>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</si>
  <si>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</si>
  <si>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</si>
  <si>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</si>
  <si>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</si>
  <si>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</si>
  <si>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</si>
  <si>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</si>
  <si>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</si>
  <si>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</si>
  <si>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</si>
  <si>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</si>
  <si>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</si>
  <si>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</si>
  <si>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</si>
  <si>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</si>
  <si>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</si>
  <si>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</si>
  <si>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</si>
  <si>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</si>
  <si>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</si>
  <si>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</si>
  <si>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</si>
  <si>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</si>
  <si>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</si>
  <si>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</si>
  <si>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</si>
  <si>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</si>
  <si>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</si>
  <si>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</si>
  <si>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</si>
  <si>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</si>
  <si>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</si>
  <si>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</si>
  <si>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</si>
  <si>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</si>
  <si>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</si>
  <si>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</si>
  <si>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</si>
  <si>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</si>
  <si>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</si>
  <si>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</si>
  <si>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</si>
  <si>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</si>
  <si>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</si>
  <si>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</si>
  <si>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</si>
  <si>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</si>
  <si>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</si>
  <si>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</si>
  <si>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</si>
  <si>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</si>
  <si>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</si>
  <si>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</si>
  <si>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</si>
  <si>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</si>
  <si>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</si>
  <si>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</si>
  <si>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</si>
  <si>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</si>
  <si>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</si>
  <si>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</si>
  <si>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</si>
  <si>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</si>
  <si>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</si>
  <si>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</si>
  <si>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</si>
  <si>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</si>
  <si>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</si>
  <si>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</si>
  <si>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</si>
  <si>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</si>
  <si>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</si>
  <si>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</si>
  <si>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</si>
  <si>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</si>
  <si>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</si>
  <si>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</si>
  <si>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</si>
  <si>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</si>
  <si>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</si>
  <si>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</si>
  <si>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</si>
  <si>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</si>
  <si>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</si>
  <si>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</si>
  <si>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</si>
  <si>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</si>
  <si>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</si>
  <si>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</si>
  <si>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</si>
  <si>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</si>
  <si>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</si>
  <si>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</si>
  <si>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</si>
  <si>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</si>
  <si>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</si>
  <si>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</si>
  <si>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</si>
  <si>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</si>
  <si>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</si>
  <si>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</si>
  <si>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</si>
  <si>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</si>
  <si>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</si>
  <si>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</si>
  <si>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</si>
  <si>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</si>
  <si>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</si>
  <si>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</si>
  <si>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</si>
  <si>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</si>
  <si>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</si>
  <si>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</si>
  <si>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</si>
  <si>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</si>
  <si>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</si>
  <si>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</si>
  <si>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</si>
  <si>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</si>
  <si>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</si>
  <si>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</si>
  <si>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</si>
  <si>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</si>
  <si>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</si>
  <si>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</si>
  <si>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</si>
  <si>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</si>
  <si>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</si>
  <si>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</si>
  <si>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</si>
  <si>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</si>
  <si>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</si>
  <si>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</si>
  <si>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</si>
  <si>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</si>
  <si>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</si>
  <si>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</si>
  <si>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</si>
  <si>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</si>
  <si>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</si>
  <si>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</si>
  <si>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</si>
  <si>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</si>
  <si>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</si>
  <si>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</si>
  <si>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</si>
  <si>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</si>
  <si>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</si>
  <si>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</si>
  <si>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</si>
  <si>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</si>
  <si>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</si>
  <si>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</si>
  <si>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</si>
  <si>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</si>
  <si>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</si>
  <si>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</si>
  <si>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</si>
  <si>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</si>
  <si>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</si>
  <si>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</si>
  <si>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</si>
  <si>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</si>
  <si>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</si>
  <si>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</si>
  <si>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</si>
  <si>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</si>
  <si>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</si>
  <si>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</si>
  <si>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</si>
  <si>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</si>
  <si>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</si>
  <si>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</si>
  <si>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</si>
  <si>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</si>
  <si>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</si>
  <si>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</si>
  <si>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</si>
  <si>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</si>
  <si>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</si>
  <si>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</si>
  <si>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</si>
  <si>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</si>
  <si>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</si>
  <si>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</si>
  <si>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</si>
  <si>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</si>
  <si>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</si>
  <si>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</si>
  <si>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</si>
  <si>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</si>
  <si>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</si>
  <si>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</si>
  <si>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</si>
  <si>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</si>
  <si>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</si>
  <si>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</si>
  <si>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</si>
  <si>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</si>
  <si>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</si>
  <si>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</si>
  <si>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</si>
  <si>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</si>
  <si>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</si>
  <si>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</si>
  <si>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</si>
  <si>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</si>
  <si>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</si>
  <si>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</si>
  <si>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</si>
  <si>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</si>
  <si>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</si>
  <si>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</si>
  <si>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</si>
  <si>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</si>
  <si>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</si>
  <si>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</si>
  <si>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</si>
  <si>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</si>
  <si>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</si>
  <si>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</si>
  <si>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</si>
  <si>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</si>
  <si>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</si>
  <si>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</si>
  <si>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</si>
  <si>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</si>
  <si>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</si>
  <si>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</si>
  <si>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</si>
  <si>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</si>
  <si>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</si>
  <si>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</si>
  <si>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</si>
  <si>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</si>
  <si>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</si>
  <si>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</si>
  <si>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</si>
  <si>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</si>
  <si>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</si>
  <si>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</si>
  <si>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</si>
  <si>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</si>
  <si>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</si>
  <si>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</si>
  <si>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</si>
  <si>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</si>
  <si>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</si>
  <si>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</si>
  <si>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</si>
  <si>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</si>
  <si>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</si>
  <si>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</si>
  <si>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</si>
  <si>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</si>
  <si>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</si>
  <si>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</si>
  <si>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</si>
  <si>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</si>
  <si>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</si>
  <si>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</si>
  <si>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</si>
  <si>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</si>
  <si>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</si>
  <si>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</si>
  <si>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</si>
  <si>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</si>
  <si>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</si>
  <si>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</si>
  <si>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</si>
  <si>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</si>
  <si>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</si>
  <si>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</si>
  <si>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</si>
  <si>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</si>
  <si>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</si>
  <si>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</si>
  <si>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</si>
  <si>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</si>
  <si>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</si>
  <si>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</si>
  <si>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</si>
  <si>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</si>
  <si>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</si>
  <si>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</si>
  <si>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</si>
  <si>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</si>
  <si>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</si>
  <si>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</si>
  <si>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</si>
  <si>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</si>
  <si>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</si>
  <si>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</si>
  <si>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</si>
  <si>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</si>
  <si>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</si>
  <si>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</si>
  <si>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</si>
  <si>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</si>
  <si>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</si>
  <si>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</si>
  <si>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</si>
  <si>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</si>
  <si>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</si>
  <si>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</si>
  <si>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</si>
  <si>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</si>
  <si>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</si>
  <si>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</si>
  <si>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</si>
  <si>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</si>
  <si>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</si>
  <si>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</si>
  <si>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</si>
  <si>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</si>
  <si>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</si>
  <si>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</si>
  <si>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</si>
  <si>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</si>
  <si>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</si>
  <si>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</si>
  <si>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</si>
  <si>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</si>
  <si>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</si>
  <si>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</si>
  <si>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</si>
  <si>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</si>
  <si>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</si>
  <si>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</si>
  <si>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</si>
  <si>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</si>
  <si>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</si>
  <si>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</si>
  <si>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</si>
  <si>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</si>
  <si>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</si>
  <si>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</si>
  <si>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</si>
  <si>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</si>
  <si>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</si>
  <si>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</si>
  <si>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</si>
  <si>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</si>
  <si>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</si>
  <si>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</si>
  <si>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</si>
  <si>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</si>
  <si>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</si>
  <si>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</si>
  <si>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</si>
  <si>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</si>
  <si>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</si>
  <si>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</si>
  <si>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</si>
  <si>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</si>
  <si>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</si>
  <si>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</si>
  <si>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</si>
  <si>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</si>
  <si>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</si>
  <si>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</si>
  <si>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</si>
  <si>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</si>
  <si>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</si>
  <si>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</si>
  <si>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</si>
  <si>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</si>
  <si>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</si>
  <si>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</si>
  <si>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</si>
  <si>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</si>
  <si>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</si>
  <si>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</si>
  <si>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</si>
  <si>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</si>
  <si>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</si>
  <si>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</si>
  <si>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</si>
  <si>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</si>
  <si>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</si>
  <si>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</si>
  <si>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</si>
  <si>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</si>
  <si>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</si>
  <si>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</si>
  <si>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</si>
  <si>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</si>
  <si>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</si>
  <si>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</si>
  <si>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</si>
  <si>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</si>
  <si>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</si>
  <si>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</si>
  <si>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</si>
  <si>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</si>
  <si>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</si>
  <si>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</si>
  <si>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</si>
  <si>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</si>
  <si>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</si>
  <si>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</si>
  <si>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</si>
  <si>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</si>
  <si>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</si>
  <si>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</si>
  <si>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</si>
  <si>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</si>
  <si>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</si>
  <si>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</si>
  <si>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</si>
  <si>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</si>
  <si>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</si>
  <si>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</si>
  <si>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</si>
  <si>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</si>
  <si>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</si>
  <si>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</si>
  <si>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</si>
  <si>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</si>
  <si>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</si>
  <si>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</si>
  <si>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</si>
  <si>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</si>
  <si>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</si>
  <si>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</si>
  <si>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</si>
  <si>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</si>
  <si>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</si>
  <si>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</si>
  <si>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</si>
  <si>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</si>
  <si>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</si>
  <si>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</si>
  <si>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</si>
  <si>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</si>
  <si>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</si>
  <si>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</si>
  <si>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</si>
  <si>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</si>
  <si>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</si>
  <si>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</si>
  <si>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</si>
  <si>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</si>
  <si>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</si>
  <si>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</si>
  <si>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</si>
  <si>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</si>
  <si>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</si>
  <si>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</si>
  <si>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</si>
  <si>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</si>
  <si>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</si>
  <si>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</si>
  <si>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</si>
  <si>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</si>
  <si>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</si>
  <si>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</si>
  <si>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</si>
  <si>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</si>
  <si>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</si>
  <si>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</si>
  <si>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</si>
  <si>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</si>
  <si>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</si>
  <si>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</si>
  <si>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</si>
  <si>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</si>
  <si>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</si>
  <si>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</si>
  <si>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</si>
  <si>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</si>
  <si>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</si>
  <si>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</si>
  <si>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</si>
  <si>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</si>
  <si>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</si>
  <si>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</si>
  <si>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</si>
  <si>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</si>
  <si>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</si>
  <si>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</si>
  <si>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</si>
  <si>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</si>
  <si>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</si>
  <si>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</si>
  <si>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</si>
  <si>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</si>
  <si>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</si>
  <si>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</si>
  <si>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</si>
  <si>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</si>
  <si>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</si>
  <si>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</si>
  <si>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</si>
  <si>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</si>
  <si>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</si>
  <si>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</si>
  <si>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</si>
  <si>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</si>
  <si>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</si>
  <si>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</si>
  <si>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</si>
  <si>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</si>
  <si>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</si>
  <si>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</si>
  <si>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</si>
  <si>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</si>
  <si>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</si>
  <si>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</si>
  <si>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</si>
  <si>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</si>
  <si>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</si>
  <si>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</si>
  <si>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</si>
  <si>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</si>
  <si>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</si>
  <si>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</si>
  <si>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</si>
  <si>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</si>
  <si>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</si>
  <si>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</si>
  <si>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</si>
  <si>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</si>
  <si>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</si>
  <si>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</si>
  <si>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</si>
  <si>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</si>
  <si>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</si>
  <si>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</si>
  <si>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</si>
  <si>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</si>
  <si>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</si>
  <si>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</si>
  <si>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</si>
  <si>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</si>
  <si>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</si>
  <si>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</si>
  <si>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</si>
  <si>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</si>
  <si>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</si>
  <si>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</si>
  <si>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</si>
  <si>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</si>
  <si>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</si>
  <si>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</si>
  <si>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</si>
  <si>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</si>
  <si>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</si>
  <si>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</si>
  <si>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</si>
  <si>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</si>
  <si>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</si>
  <si>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</si>
  <si>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</si>
  <si>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</si>
  <si>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</si>
  <si>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</si>
  <si>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</si>
  <si>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</si>
  <si>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</si>
  <si>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</si>
  <si>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</si>
  <si>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</si>
  <si>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</si>
  <si>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</si>
  <si>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</si>
  <si>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</si>
  <si>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</si>
  <si>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</si>
  <si>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</si>
  <si>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</si>
  <si>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</si>
  <si>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</si>
  <si>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</si>
  <si>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</si>
  <si>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</si>
  <si>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</si>
  <si>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</si>
  <si>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</si>
  <si>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</si>
  <si>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</si>
  <si>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</si>
  <si>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</si>
  <si>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</si>
  <si>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</si>
  <si>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</si>
  <si>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</si>
  <si>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</si>
  <si>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</si>
  <si>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</si>
  <si>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</si>
  <si>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</si>
  <si>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</si>
  <si>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</si>
  <si>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</si>
  <si>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</si>
  <si>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</si>
  <si>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</si>
  <si>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</si>
  <si>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</si>
  <si>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</si>
  <si>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</si>
  <si>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</si>
  <si>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</si>
  <si>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</si>
  <si>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</si>
  <si>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</si>
  <si>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</si>
  <si>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</si>
  <si>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</si>
  <si>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</si>
  <si>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</si>
  <si>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</si>
  <si>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</si>
  <si>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</si>
  <si>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</si>
  <si>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</si>
  <si>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</si>
  <si>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</si>
  <si>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</si>
  <si>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</si>
  <si>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</si>
  <si>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</si>
  <si>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</si>
  <si>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</si>
  <si>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</si>
  <si>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</si>
  <si>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</si>
  <si>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</si>
  <si>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</si>
  <si>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</si>
  <si>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</si>
  <si>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</si>
  <si>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</si>
  <si>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</si>
  <si>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</si>
  <si>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</si>
  <si>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</si>
  <si>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</si>
  <si>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</si>
  <si>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</si>
  <si>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</si>
  <si>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</si>
  <si>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</si>
  <si>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</si>
  <si>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</si>
  <si>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</si>
  <si>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</si>
  <si>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</si>
  <si>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</si>
  <si>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</si>
  <si>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</si>
  <si>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</si>
  <si>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</si>
  <si>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</si>
  <si>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</si>
  <si>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</si>
  <si>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</si>
  <si>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</si>
  <si>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</si>
  <si>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</si>
  <si>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</si>
  <si>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</si>
  <si>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</si>
  <si>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</si>
  <si>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</si>
  <si>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</si>
  <si>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</si>
  <si>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</si>
  <si>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</si>
  <si>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</si>
  <si>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</si>
  <si>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</si>
  <si>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</si>
  <si>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</si>
  <si>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</si>
  <si>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</si>
  <si>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</si>
  <si>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</si>
  <si>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</si>
  <si>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</si>
  <si>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</si>
  <si>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</si>
  <si>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</si>
  <si>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</si>
  <si>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</si>
  <si>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</si>
  <si>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</si>
  <si>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</si>
  <si>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</si>
  <si>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</si>
  <si>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</si>
  <si>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</si>
  <si>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</si>
  <si>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</si>
  <si>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</si>
  <si>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</si>
  <si>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</si>
  <si>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</si>
  <si>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</si>
  <si>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</si>
  <si>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</si>
  <si>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</si>
  <si>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</si>
  <si>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</si>
  <si>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</si>
  <si>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</si>
  <si>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</si>
  <si>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</si>
  <si>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</si>
  <si>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</si>
  <si>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</si>
  <si>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</si>
  <si>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</si>
  <si>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</si>
  <si>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</si>
  <si>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</si>
  <si>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</si>
  <si>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</si>
  <si>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</si>
  <si>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</si>
  <si>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</si>
  <si>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</si>
  <si>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</si>
  <si>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</si>
  <si>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</si>
  <si>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</si>
  <si>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</si>
  <si>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</si>
  <si>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</si>
  <si>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</si>
  <si>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</si>
  <si>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</si>
  <si>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</si>
  <si>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</si>
  <si>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</si>
  <si>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</si>
  <si>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</si>
  <si>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</si>
  <si>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</si>
  <si>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</si>
  <si>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</si>
  <si>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</si>
  <si>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</si>
  <si>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</si>
  <si>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</si>
  <si>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</si>
  <si>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</si>
  <si>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</si>
  <si>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</si>
  <si>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</si>
  <si>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</si>
  <si>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</si>
  <si>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</si>
  <si>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</si>
  <si>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</si>
  <si>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</si>
  <si>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</si>
  <si>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</si>
  <si>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</si>
  <si>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</si>
  <si>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</si>
  <si>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</si>
  <si>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</si>
  <si>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</si>
  <si>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</si>
  <si>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</si>
  <si>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</si>
  <si>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</si>
  <si>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</si>
  <si>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</si>
  <si>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</si>
  <si>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</si>
  <si>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</si>
  <si>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</si>
  <si>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</si>
  <si>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</si>
  <si>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</si>
  <si>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</si>
  <si>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</si>
  <si>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</si>
  <si>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</si>
  <si>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</si>
  <si>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</si>
  <si>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</si>
  <si>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</si>
  <si>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</si>
  <si>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</si>
  <si>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</si>
  <si>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</si>
  <si>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</si>
  <si>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</si>
  <si>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</si>
  <si>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</si>
  <si>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</si>
  <si>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</si>
  <si>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</si>
  <si>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</si>
  <si>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</si>
  <si>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</si>
  <si>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</si>
  <si>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</si>
  <si>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</si>
  <si>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</si>
  <si>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</si>
  <si>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</si>
  <si>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</si>
  <si>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</si>
  <si>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</si>
  <si>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</si>
  <si>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</si>
  <si>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</si>
  <si>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</si>
  <si>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</si>
  <si>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</si>
  <si>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</si>
  <si>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</si>
  <si>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</si>
  <si>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</si>
  <si>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</si>
  <si>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</si>
  <si>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</si>
  <si>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</si>
  <si>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</si>
  <si>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</si>
  <si>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</si>
  <si>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</si>
  <si>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</si>
  <si>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</si>
  <si>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</si>
  <si>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</si>
  <si>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</si>
  <si>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</si>
  <si>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</si>
  <si>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</si>
  <si>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</si>
  <si>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</si>
  <si>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</si>
  <si>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</si>
  <si>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</si>
  <si>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</si>
  <si>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</si>
  <si>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</si>
  <si>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</si>
  <si>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</si>
  <si>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</si>
  <si>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</si>
  <si>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</si>
  <si>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</si>
  <si>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</si>
  <si>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</si>
  <si>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</si>
  <si>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</si>
  <si>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</si>
  <si>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</si>
  <si>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</si>
  <si>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</si>
  <si>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</si>
  <si>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</si>
  <si>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</si>
  <si>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</si>
  <si>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</si>
  <si>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</si>
  <si>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</si>
  <si>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</si>
  <si>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</si>
  <si>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</si>
  <si>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</si>
  <si>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</si>
  <si>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</si>
  <si>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</si>
  <si>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</si>
  <si>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</si>
  <si>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</si>
  <si>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</si>
  <si>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</si>
  <si>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</si>
  <si>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</si>
  <si>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</si>
  <si>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</si>
  <si>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</si>
  <si>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</si>
  <si>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</si>
  <si>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</si>
  <si>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</si>
  <si>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</si>
  <si>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</si>
  <si>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</si>
  <si>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</si>
  <si>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</si>
  <si>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</si>
  <si>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</si>
  <si>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</si>
  <si>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</si>
  <si>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</si>
  <si>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</si>
  <si>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</si>
  <si>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</si>
  <si>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</si>
  <si>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</si>
  <si>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</si>
  <si>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</si>
  <si>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</si>
  <si>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</si>
  <si>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</si>
  <si>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</si>
  <si>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</si>
  <si>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</si>
  <si>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</si>
  <si>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</si>
  <si>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</si>
  <si>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</si>
  <si>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</si>
  <si>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</si>
  <si>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</si>
  <si>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</si>
  <si>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</si>
  <si>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</si>
  <si>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</si>
  <si>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</si>
  <si>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</si>
  <si>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</si>
  <si>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</si>
  <si>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</si>
  <si>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</si>
  <si>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</si>
  <si>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</si>
  <si>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</si>
  <si>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</si>
  <si>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</si>
  <si>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</si>
  <si>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</si>
  <si>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</si>
  <si>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</si>
  <si>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</si>
  <si>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</si>
  <si>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</si>
  <si>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</si>
  <si>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</si>
  <si>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</si>
  <si>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</si>
  <si>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</si>
  <si>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</si>
  <si>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</si>
  <si>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</si>
  <si>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</si>
  <si>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</si>
  <si>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</si>
  <si>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</si>
  <si>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</si>
  <si>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</si>
  <si>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</si>
  <si>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</si>
  <si>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</si>
  <si>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</si>
  <si>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</si>
  <si>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</si>
  <si>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</si>
  <si>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</si>
  <si>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</si>
  <si>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</si>
  <si>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</si>
  <si>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</si>
  <si>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</si>
  <si>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</si>
  <si>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</si>
  <si>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</si>
  <si>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</si>
  <si>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</si>
  <si>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</si>
  <si>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</si>
  <si>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</si>
  <si>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</si>
  <si>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</si>
  <si>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</si>
  <si>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</si>
  <si>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</si>
  <si>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</si>
  <si>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</si>
  <si>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</si>
  <si>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</si>
  <si>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</si>
  <si>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</si>
  <si>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</si>
  <si>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</si>
  <si>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</si>
  <si>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</si>
  <si>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</si>
  <si>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</si>
  <si>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</si>
  <si>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</si>
  <si>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</si>
  <si>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</si>
  <si>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</si>
  <si>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</si>
  <si>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</si>
  <si>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</si>
  <si>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</si>
  <si>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</si>
  <si>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</si>
  <si>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</si>
  <si>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</si>
  <si>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</si>
  <si>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</si>
  <si>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</si>
  <si>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</si>
  <si>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</si>
  <si>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</si>
  <si>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</si>
  <si>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</si>
  <si>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</si>
  <si>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</si>
  <si>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</si>
  <si>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</si>
  <si>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</si>
  <si>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</si>
  <si>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</si>
  <si>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</si>
  <si>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</si>
  <si>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</si>
  <si>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</si>
  <si>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</si>
  <si>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</si>
  <si>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</si>
  <si>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</si>
  <si>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</si>
  <si>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</si>
  <si>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</si>
  <si>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</si>
  <si>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</si>
  <si>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</si>
  <si>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</si>
  <si>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</si>
  <si>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</si>
  <si>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</si>
  <si>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</si>
  <si>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</si>
  <si>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</si>
  <si>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</si>
  <si>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</si>
  <si>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</si>
  <si>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</si>
  <si>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</si>
  <si>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</si>
  <si>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</si>
  <si>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</si>
  <si>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</si>
  <si>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</si>
  <si>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</si>
  <si>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</si>
  <si>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</si>
  <si>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</si>
  <si>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</si>
  <si>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</si>
  <si>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</si>
  <si>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</si>
  <si>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</si>
  <si>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</si>
  <si>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</si>
  <si>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</si>
  <si>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</si>
  <si>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</si>
  <si>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</si>
  <si>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</si>
  <si>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</si>
  <si>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</si>
  <si>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</si>
  <si>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</si>
  <si>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</si>
  <si>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</si>
  <si>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</si>
  <si>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</si>
  <si>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</si>
  <si>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</si>
  <si>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</si>
  <si>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</si>
  <si>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</si>
  <si>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</si>
  <si>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</si>
  <si>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</si>
  <si>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</si>
  <si>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</si>
  <si>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</si>
  <si>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</si>
  <si>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</si>
  <si>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</si>
  <si>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</si>
  <si>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</si>
  <si>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</si>
  <si>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</si>
  <si>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</si>
  <si>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</si>
  <si>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</si>
  <si>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</si>
  <si>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</si>
  <si>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</si>
  <si>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</si>
  <si>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</si>
  <si>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</si>
  <si>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</si>
  <si>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</si>
  <si>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</si>
  <si>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</si>
  <si>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</si>
  <si>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</si>
  <si>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</si>
  <si>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</si>
  <si>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</si>
  <si>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</si>
  <si>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</si>
  <si>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</si>
  <si>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</si>
  <si>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</si>
  <si>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</si>
  <si>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</si>
  <si>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</si>
  <si>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</si>
  <si>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</si>
  <si>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</si>
  <si>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</si>
  <si>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</si>
  <si>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</si>
  <si>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</si>
  <si>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</si>
  <si>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</si>
  <si>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</si>
  <si>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</si>
  <si>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</si>
  <si>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</si>
  <si>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</si>
  <si>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</si>
  <si>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</si>
  <si>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</si>
  <si>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</si>
  <si>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</si>
  <si>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</si>
  <si>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</si>
  <si>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</si>
  <si>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</si>
  <si>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</si>
  <si>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</si>
  <si>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</si>
  <si>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</si>
  <si>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</si>
  <si>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</si>
  <si>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</si>
  <si>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</si>
  <si>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</si>
  <si>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</si>
  <si>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</si>
  <si>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</si>
  <si>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</si>
  <si>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</si>
  <si>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</si>
  <si>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</si>
  <si>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</si>
  <si>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</si>
  <si>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</si>
  <si>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</si>
  <si>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</si>
  <si>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</si>
  <si>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</si>
  <si>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</si>
  <si>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</si>
  <si>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</si>
  <si>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</si>
  <si>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</si>
  <si>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</si>
  <si>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</si>
  <si>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</si>
  <si>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</si>
  <si>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</si>
  <si>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</si>
  <si>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</si>
  <si>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</si>
  <si>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</si>
  <si>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</si>
  <si>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</si>
  <si>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</si>
  <si>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</si>
  <si>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</si>
  <si>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</si>
  <si>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</si>
  <si>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</si>
  <si>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</si>
  <si>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</si>
  <si>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</si>
  <si>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</si>
  <si>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</si>
  <si>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</si>
  <si>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</si>
  <si>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</si>
  <si>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</si>
  <si>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</si>
  <si>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</si>
  <si>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</si>
  <si>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</si>
  <si>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</si>
  <si>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</si>
  <si>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</si>
  <si>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</si>
  <si>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</si>
  <si>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</si>
  <si>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</si>
  <si>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</si>
  <si>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</si>
  <si>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</si>
  <si>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</si>
  <si>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</si>
  <si>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</si>
  <si>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</si>
  <si>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</si>
  <si>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</si>
  <si>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</si>
  <si>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</si>
  <si>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</si>
  <si>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</si>
  <si>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</si>
  <si>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</si>
  <si>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</si>
  <si>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</si>
  <si>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</si>
  <si>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</si>
  <si>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</si>
  <si>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</si>
  <si>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</si>
  <si>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</si>
  <si>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</si>
  <si>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</si>
  <si>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</si>
  <si>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</si>
  <si>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</si>
  <si>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</si>
  <si>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</si>
  <si>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</si>
  <si>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</si>
  <si>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</si>
  <si>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</si>
  <si>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</si>
  <si>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</si>
  <si>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</si>
  <si>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</si>
  <si>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</si>
  <si>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</si>
  <si>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</si>
  <si>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</si>
  <si>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</si>
  <si>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</si>
  <si>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</si>
  <si>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</si>
  <si>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</si>
  <si>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</si>
  <si>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</si>
  <si>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</si>
  <si>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</si>
  <si>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</si>
  <si>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</si>
  <si>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</si>
  <si>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</si>
  <si>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</si>
  <si>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</si>
  <si>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</si>
  <si>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</si>
  <si>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</si>
  <si>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</si>
  <si>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</si>
  <si>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</si>
  <si>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</si>
  <si>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</si>
  <si>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</si>
  <si>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</si>
  <si>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</si>
  <si>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</si>
  <si>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</si>
  <si>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</si>
  <si>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</si>
  <si>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</si>
  <si>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</si>
  <si>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</si>
  <si>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</si>
  <si>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</si>
  <si>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</si>
  <si>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</si>
  <si>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</si>
  <si>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</si>
  <si>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</si>
  <si>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</si>
  <si>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</si>
  <si>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</si>
  <si>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</si>
  <si>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</si>
  <si>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</si>
  <si>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</si>
  <si>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</si>
  <si>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</si>
  <si>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</si>
  <si>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</si>
  <si>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</si>
  <si>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</si>
  <si>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</si>
  <si>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</si>
  <si>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</si>
  <si>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</si>
  <si>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</si>
  <si>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</si>
  <si>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</si>
  <si>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</si>
  <si>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</si>
  <si>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</si>
  <si>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</si>
  <si>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</si>
  <si>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</si>
  <si>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</si>
  <si>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</si>
  <si>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</si>
  <si>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</si>
  <si>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</si>
  <si>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</si>
  <si>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</si>
  <si>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</si>
  <si>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</si>
  <si>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</si>
  <si>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</si>
  <si>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</si>
  <si>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</si>
  <si>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</si>
  <si>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</si>
  <si>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</si>
  <si>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</si>
  <si>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</si>
  <si>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</si>
  <si>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</si>
  <si>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</si>
  <si>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</si>
  <si>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</si>
  <si>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</si>
  <si>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</si>
  <si>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</si>
  <si>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</si>
  <si>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</si>
  <si>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</si>
  <si>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</si>
  <si>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</si>
  <si>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</si>
  <si>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</si>
  <si>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</si>
  <si>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</si>
  <si>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</si>
  <si>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</si>
  <si>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</si>
  <si>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</si>
  <si>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</si>
  <si>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</si>
  <si>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</si>
  <si>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</si>
  <si>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</si>
  <si>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</si>
  <si>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</si>
  <si>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</si>
  <si>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</si>
  <si>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</si>
  <si>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</si>
  <si>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</si>
  <si>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</si>
  <si>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</si>
  <si>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</si>
  <si>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</si>
  <si>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</si>
  <si>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</si>
  <si>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</si>
  <si>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</si>
  <si>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</si>
  <si>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</si>
  <si>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</si>
  <si>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</si>
  <si>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</si>
  <si>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</si>
  <si>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</si>
  <si>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</si>
  <si>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</si>
  <si>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</si>
  <si>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</si>
  <si>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</si>
  <si>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</si>
  <si>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</si>
  <si>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</si>
  <si>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</si>
  <si>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</si>
  <si>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</si>
  <si>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</si>
  <si>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</si>
  <si>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</si>
  <si>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</si>
  <si>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</si>
  <si>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</si>
  <si>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</si>
  <si>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</si>
  <si>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</si>
  <si>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</si>
  <si>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</si>
  <si>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</si>
  <si>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</si>
  <si>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</si>
  <si>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</si>
  <si>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</si>
  <si>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</si>
  <si>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</si>
  <si>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</si>
  <si>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</si>
  <si>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</si>
  <si>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</si>
  <si>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</si>
  <si>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</si>
  <si>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</si>
  <si>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</si>
  <si>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</si>
  <si>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</si>
  <si>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</si>
  <si>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</si>
  <si>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</si>
  <si>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</si>
  <si>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</si>
  <si>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</si>
  <si>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</si>
  <si>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</si>
  <si>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</si>
  <si>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</si>
  <si>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</si>
  <si>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</si>
  <si>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</si>
  <si>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</si>
  <si>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</si>
  <si>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</si>
  <si>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</si>
  <si>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</si>
  <si>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</si>
  <si>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</si>
  <si>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</si>
  <si>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</si>
  <si>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</si>
  <si>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</si>
  <si>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</si>
  <si>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</si>
  <si>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</si>
  <si>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</si>
  <si>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</si>
  <si>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</si>
  <si>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</si>
  <si>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</si>
  <si>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</si>
  <si>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</si>
  <si>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</si>
  <si>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</si>
  <si>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</si>
  <si>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</si>
  <si>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</si>
  <si>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</si>
  <si>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</si>
  <si>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</si>
  <si>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</si>
  <si>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</si>
  <si>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</si>
  <si>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</si>
  <si>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</si>
  <si>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</si>
  <si>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</si>
  <si>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</si>
  <si>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</si>
  <si>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</si>
  <si>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</si>
  <si>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</si>
  <si>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</si>
  <si>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</si>
  <si>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</si>
  <si>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</si>
  <si>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</si>
  <si>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</si>
  <si>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</si>
  <si>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</si>
  <si>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</si>
  <si>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</si>
  <si>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</si>
  <si>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</si>
  <si>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</si>
  <si>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</si>
  <si>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</si>
  <si>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</si>
  <si>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</si>
  <si>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</si>
  <si>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</si>
  <si>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</si>
  <si>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</si>
  <si>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</si>
  <si>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</si>
  <si>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</si>
  <si>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</si>
  <si>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</si>
  <si>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</si>
  <si>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</si>
  <si>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</si>
  <si>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</si>
  <si>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</si>
  <si>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</si>
  <si>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</si>
  <si>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</si>
  <si>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</si>
  <si>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</si>
  <si>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</si>
  <si>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</si>
  <si>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</si>
  <si>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</si>
  <si>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</si>
  <si>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</si>
  <si>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</si>
  <si>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</si>
  <si>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</si>
  <si>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</si>
  <si>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</si>
  <si>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</si>
  <si>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</si>
  <si>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</si>
  <si>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</si>
  <si>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</si>
  <si>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</si>
  <si>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</si>
  <si>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</si>
  <si>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</si>
  <si>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</si>
  <si>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</si>
  <si>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</si>
  <si>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</si>
  <si>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</si>
  <si>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</si>
  <si>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</si>
  <si>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</si>
  <si>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</si>
  <si>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</si>
  <si>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</si>
  <si>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</si>
  <si>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</si>
  <si>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</si>
  <si>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</si>
  <si>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</si>
  <si>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</si>
  <si>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</si>
  <si>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</si>
  <si>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</si>
  <si>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</si>
  <si>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</si>
  <si>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</si>
  <si>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</si>
  <si>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</si>
  <si>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</si>
  <si>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</si>
  <si>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</si>
  <si>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</si>
  <si>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</si>
  <si>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</si>
  <si>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</si>
  <si>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</si>
  <si>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</si>
  <si>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</si>
  <si>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</si>
  <si>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</si>
  <si>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</si>
  <si>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</si>
  <si>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</si>
  <si>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</si>
  <si>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</si>
  <si>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</si>
  <si>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</si>
  <si>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</si>
  <si>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</si>
  <si>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</si>
  <si>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</si>
  <si>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</si>
  <si>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</si>
  <si>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</si>
  <si>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</si>
  <si>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</si>
  <si>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</si>
  <si>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</si>
  <si>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</si>
  <si>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</si>
  <si>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</si>
  <si>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</si>
  <si>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</si>
  <si>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</si>
  <si>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</si>
  <si>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</si>
  <si>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</si>
  <si>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</si>
  <si>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</si>
  <si>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</si>
  <si>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</si>
  <si>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</si>
  <si>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</si>
  <si>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</si>
  <si>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</si>
  <si>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</si>
  <si>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</si>
  <si>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</si>
  <si>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</si>
  <si>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</si>
  <si>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</si>
  <si>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</si>
  <si>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</si>
  <si>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</si>
  <si>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</si>
  <si>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</si>
  <si>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</si>
  <si>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</si>
  <si>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</si>
  <si>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</si>
  <si>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</si>
  <si>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</si>
  <si>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</si>
  <si>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</si>
  <si>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</si>
  <si>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</si>
  <si>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</si>
  <si>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</si>
  <si>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</si>
  <si>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</si>
  <si>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</si>
  <si>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</si>
  <si>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</si>
  <si>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</si>
  <si>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</si>
  <si>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</si>
  <si>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</si>
  <si>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</si>
  <si>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</si>
  <si>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</si>
  <si>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</si>
  <si>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</si>
  <si>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</si>
  <si>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</si>
  <si>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</si>
  <si>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</si>
  <si>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</si>
  <si>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</si>
  <si>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</si>
  <si>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</si>
  <si>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</si>
  <si>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</si>
  <si>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</si>
  <si>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</si>
  <si>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</si>
  <si>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</si>
  <si>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</si>
  <si>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</si>
  <si>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</si>
  <si>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</si>
  <si>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</si>
  <si>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</si>
  <si>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</si>
  <si>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</si>
  <si>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</si>
  <si>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</si>
  <si>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</si>
  <si>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</si>
  <si>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</si>
  <si>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</si>
  <si>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</si>
  <si>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</si>
  <si>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</si>
  <si>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</si>
  <si>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</si>
  <si>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</si>
  <si>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</si>
  <si>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</si>
  <si>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</si>
  <si>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</si>
  <si>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</si>
  <si>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</si>
  <si>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</si>
  <si>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</si>
  <si>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</si>
  <si>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</si>
  <si>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</si>
  <si>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</si>
  <si>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</si>
  <si>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</si>
  <si>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</si>
  <si>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</si>
  <si>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</si>
  <si>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</si>
  <si>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</si>
  <si>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</si>
  <si>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</si>
  <si>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</si>
  <si>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</si>
  <si>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</si>
  <si>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</si>
  <si>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</si>
  <si>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</si>
  <si>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</si>
  <si>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</si>
  <si>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</si>
  <si>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</si>
  <si>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</si>
  <si>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</si>
  <si>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</si>
  <si>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</si>
  <si>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</si>
  <si>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</si>
  <si>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</si>
  <si>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</si>
  <si>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</si>
  <si>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</si>
  <si>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</si>
  <si>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</si>
  <si>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</si>
  <si>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</si>
  <si>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</si>
  <si>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</si>
  <si>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</si>
  <si>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</si>
  <si>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</si>
  <si>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</si>
  <si>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</si>
  <si>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</si>
  <si>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</si>
  <si>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</si>
  <si>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</si>
  <si>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</si>
  <si>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</si>
  <si>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</si>
  <si>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</si>
  <si>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</si>
  <si>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</si>
  <si>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</si>
  <si>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</si>
  <si>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</si>
  <si>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</si>
  <si>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</si>
  <si>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</si>
  <si>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</si>
  <si>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</si>
  <si>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</si>
  <si>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</si>
  <si>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</si>
  <si>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</si>
  <si>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</si>
  <si>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</si>
  <si>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</si>
  <si>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</si>
  <si>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</si>
  <si>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</si>
  <si>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</si>
  <si>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</si>
  <si>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</si>
  <si>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</si>
  <si>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</si>
  <si>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</si>
  <si>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</si>
  <si>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</si>
  <si>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</si>
  <si>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</si>
  <si>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</si>
  <si>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</si>
  <si>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</si>
  <si>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</si>
  <si>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</si>
  <si>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</si>
  <si>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</si>
  <si>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</si>
  <si>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</si>
  <si>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</si>
  <si>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</si>
  <si>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</si>
  <si>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</si>
  <si>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</si>
  <si>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</si>
  <si>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</si>
  <si>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</si>
  <si>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</si>
  <si>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</si>
  <si>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</si>
  <si>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</si>
  <si>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</si>
  <si>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</si>
  <si>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</si>
  <si>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</si>
  <si>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</si>
  <si>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</si>
  <si>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</si>
  <si>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</si>
  <si>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</si>
  <si>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</si>
  <si>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</si>
  <si>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</si>
  <si>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</si>
  <si>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</si>
  <si>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</si>
  <si>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</si>
  <si>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</si>
  <si>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</si>
  <si>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</si>
  <si>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</si>
  <si>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</si>
  <si>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</si>
  <si>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</si>
  <si>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</si>
  <si>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</si>
  <si>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</si>
  <si>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</si>
  <si>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</si>
  <si>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</si>
  <si>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</si>
  <si>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</si>
  <si>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</si>
  <si>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</si>
  <si>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</si>
  <si>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</si>
  <si>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</si>
  <si>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</si>
  <si>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</si>
  <si>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</si>
  <si>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</si>
  <si>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</si>
  <si>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</si>
  <si>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</si>
  <si>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</si>
  <si>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</si>
  <si>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</si>
  <si>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</si>
  <si>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</si>
  <si>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</si>
  <si>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</si>
  <si>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</si>
  <si>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</si>
  <si>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</si>
  <si>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</si>
  <si>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</si>
  <si>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</si>
  <si>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</si>
  <si>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</si>
  <si>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</si>
  <si>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</si>
  <si>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</si>
  <si>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</si>
  <si>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</si>
  <si>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</si>
  <si>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</si>
  <si>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</si>
  <si>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</si>
  <si>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</si>
  <si>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</si>
  <si>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</si>
  <si>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</si>
  <si>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</si>
  <si>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</si>
  <si>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</si>
  <si>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</si>
  <si>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</si>
  <si>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</si>
  <si>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</si>
  <si>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</si>
  <si>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</si>
  <si>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</si>
  <si>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</si>
  <si>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</si>
  <si>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</si>
  <si>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</si>
  <si>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</si>
  <si>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</si>
  <si>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</si>
  <si>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</si>
  <si>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</si>
  <si>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</si>
  <si>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</si>
  <si>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</si>
  <si>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</si>
  <si>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</si>
  <si>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</si>
  <si>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</si>
  <si>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</si>
  <si>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</si>
  <si>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</si>
  <si>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</si>
  <si>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</si>
  <si>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</si>
  <si>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</si>
  <si>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</si>
  <si>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</si>
  <si>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</si>
  <si>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</si>
  <si>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</si>
  <si>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</si>
  <si>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</si>
  <si>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</si>
  <si>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</si>
  <si>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</si>
  <si>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</si>
  <si>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</si>
  <si>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</si>
  <si>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</si>
  <si>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</si>
  <si>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</si>
  <si>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</si>
  <si>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</si>
  <si>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</si>
  <si>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</si>
  <si>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</si>
  <si>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</si>
  <si>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</si>
  <si>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</si>
  <si>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</si>
  <si>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</si>
  <si>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</si>
  <si>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</si>
  <si>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</si>
  <si>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</si>
  <si>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</si>
  <si>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</si>
  <si>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</si>
  <si>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</si>
  <si>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</si>
  <si>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</si>
  <si>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</si>
  <si>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</si>
  <si>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</si>
  <si>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</si>
  <si>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</si>
  <si>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</si>
  <si>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</si>
  <si>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</si>
  <si>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</si>
  <si>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</si>
  <si>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</si>
  <si>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</si>
  <si>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</si>
  <si>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</si>
  <si>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</si>
  <si>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</si>
  <si>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</si>
  <si>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</si>
  <si>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</si>
  <si>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</si>
  <si>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</si>
  <si>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</si>
  <si>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</si>
  <si>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</si>
  <si>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</si>
  <si>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</si>
  <si>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</si>
  <si>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</si>
  <si>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</si>
  <si>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</si>
  <si>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</si>
  <si>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</si>
  <si>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</si>
  <si>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</si>
  <si>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</si>
  <si>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</si>
  <si>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</si>
  <si>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</si>
  <si>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</si>
  <si>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</si>
  <si>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</si>
  <si>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</si>
  <si>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</si>
  <si>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</si>
  <si>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</si>
  <si>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</si>
  <si>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</si>
  <si>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</si>
  <si>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</si>
  <si>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</si>
  <si>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</si>
  <si>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</si>
  <si>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</si>
  <si>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</si>
  <si>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</si>
  <si>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</si>
  <si>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</si>
  <si>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</si>
  <si>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</si>
  <si>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</si>
  <si>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</si>
  <si>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</si>
  <si>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</si>
  <si>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</si>
  <si>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</si>
  <si>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</si>
  <si>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</si>
  <si>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</si>
  <si>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</si>
  <si>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</si>
  <si>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</si>
  <si>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</si>
  <si>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</si>
  <si>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</si>
  <si>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</si>
  <si>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</si>
  <si>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</si>
  <si>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</si>
  <si>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</si>
  <si>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</si>
  <si>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</si>
  <si>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</si>
  <si>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</si>
  <si>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</si>
  <si>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</si>
  <si>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</si>
  <si>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</si>
  <si>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</si>
  <si>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</si>
  <si>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</si>
  <si>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</si>
  <si>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</si>
  <si>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</si>
  <si>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</si>
  <si>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</si>
  <si>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</si>
  <si>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</si>
  <si>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</si>
  <si>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</si>
  <si>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</si>
  <si>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</si>
  <si>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</si>
  <si>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</si>
  <si>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</si>
  <si>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</si>
  <si>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</si>
  <si>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</si>
  <si>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</si>
  <si>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</si>
  <si>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</si>
  <si>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</si>
  <si>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</si>
  <si>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</si>
  <si>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</si>
  <si>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</si>
  <si>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</si>
  <si>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</si>
  <si>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</si>
  <si>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</si>
  <si>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</si>
  <si>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</si>
  <si>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</si>
  <si>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</si>
  <si>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</si>
  <si>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</si>
  <si>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</si>
  <si>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</si>
  <si>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</si>
  <si>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</si>
  <si>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</si>
  <si>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</si>
  <si>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</si>
  <si>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</si>
  <si>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</si>
  <si>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</si>
  <si>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</si>
  <si>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</si>
  <si>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</si>
  <si>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</si>
  <si>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</si>
  <si>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</si>
  <si>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</si>
  <si>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</si>
  <si>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</si>
  <si>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</si>
  <si>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</si>
  <si>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</si>
  <si>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</si>
  <si>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</si>
  <si>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</si>
  <si>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</si>
  <si>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</si>
  <si>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</si>
  <si>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</si>
  <si>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</si>
  <si>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</si>
  <si>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</si>
  <si>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</si>
  <si>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</si>
  <si>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</si>
  <si>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</si>
  <si>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</si>
  <si>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</si>
  <si>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</si>
  <si>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</si>
  <si>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</si>
  <si>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</si>
  <si>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</si>
  <si>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</si>
  <si>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</si>
  <si>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</si>
  <si>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</si>
  <si>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</si>
  <si>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</si>
  <si>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</si>
  <si>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</si>
  <si>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</si>
  <si>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</si>
  <si>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</si>
  <si>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</si>
  <si>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</si>
  <si>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</si>
  <si>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</si>
  <si>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</si>
  <si>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</si>
  <si>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</si>
  <si>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</si>
  <si>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</si>
  <si>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</si>
  <si>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</si>
  <si>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</si>
  <si>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</si>
  <si>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</si>
  <si>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</si>
  <si>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</si>
  <si>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</si>
  <si>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</si>
  <si>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</si>
  <si>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</si>
  <si>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</si>
  <si>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</si>
  <si>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</si>
  <si>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</si>
  <si>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</si>
  <si>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</si>
  <si>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</si>
  <si>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</si>
  <si>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</si>
  <si>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</si>
  <si>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</si>
  <si>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</si>
  <si>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</si>
  <si>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</si>
  <si>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</si>
  <si>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</si>
  <si>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</si>
  <si>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</si>
  <si>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</si>
  <si>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</si>
  <si>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</si>
  <si>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</si>
  <si>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</si>
  <si>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</si>
  <si>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</si>
  <si>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</si>
  <si>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</si>
  <si>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</si>
  <si>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</si>
  <si>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</si>
  <si>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</si>
  <si>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</si>
  <si>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</si>
  <si>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</si>
  <si>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</si>
  <si>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</si>
  <si>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</si>
  <si>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</si>
  <si>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</si>
  <si>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</si>
  <si>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</si>
  <si>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</si>
  <si>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</si>
  <si>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</si>
  <si>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</si>
  <si>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</si>
  <si>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</si>
  <si>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</si>
  <si>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</si>
  <si>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</si>
  <si>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</si>
  <si>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</si>
  <si>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</si>
  <si>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</si>
  <si>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</si>
  <si>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</si>
  <si>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</si>
  <si>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</si>
  <si>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</si>
  <si>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</si>
  <si>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</si>
  <si>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</si>
  <si>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</si>
  <si>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</si>
  <si>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</si>
  <si>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</si>
  <si>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</si>
  <si>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</si>
  <si>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</si>
  <si>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</si>
  <si>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</si>
  <si>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</si>
  <si>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</si>
  <si>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</si>
  <si>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</si>
  <si>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</si>
  <si>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</si>
  <si>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</si>
  <si>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</si>
  <si>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</si>
  <si>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</si>
  <si>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</si>
  <si>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</si>
  <si>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</si>
  <si>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</si>
  <si>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</si>
  <si>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</si>
  <si>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</si>
  <si>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</si>
  <si>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</si>
  <si>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</si>
  <si>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</si>
  <si>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</si>
  <si>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</si>
  <si>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</si>
  <si>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</si>
  <si>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</si>
  <si>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</si>
  <si>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</si>
  <si>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</si>
  <si>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</si>
  <si>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</si>
  <si>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</si>
  <si>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</si>
  <si>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</si>
  <si>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</si>
  <si>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</si>
  <si>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</si>
  <si>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</si>
  <si>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</si>
  <si>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</si>
  <si>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</si>
  <si>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</si>
  <si>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</si>
  <si>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</si>
  <si>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</si>
  <si>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</si>
  <si>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</si>
  <si>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</si>
  <si>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</si>
  <si>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</si>
  <si>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</si>
  <si>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</si>
  <si>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</si>
  <si>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</si>
  <si>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</si>
  <si>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</si>
  <si>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</si>
  <si>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</si>
  <si>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</si>
  <si>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</si>
  <si>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</si>
  <si>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</si>
  <si>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</si>
  <si>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</si>
  <si>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</si>
  <si>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</si>
  <si>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</si>
  <si>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</si>
  <si>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</si>
  <si>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</si>
  <si>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</si>
  <si>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</si>
  <si>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</si>
  <si>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</si>
  <si>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</si>
  <si>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</si>
  <si>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</si>
  <si>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</si>
  <si>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</si>
  <si>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</si>
  <si>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</si>
  <si>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</si>
  <si>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</si>
  <si>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</si>
  <si>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</si>
  <si>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</si>
  <si>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</si>
  <si>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</si>
  <si>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</si>
  <si>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</si>
  <si>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</si>
  <si>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</si>
  <si>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</si>
  <si>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</si>
  <si>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</si>
  <si>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</si>
  <si>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</si>
  <si>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</si>
  <si>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</si>
  <si>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</si>
  <si>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</si>
  <si>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</si>
  <si>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</si>
  <si>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</si>
  <si>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</si>
  <si>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</si>
  <si>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</si>
  <si>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</si>
  <si>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</si>
  <si>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</si>
  <si>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</si>
  <si>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</si>
  <si>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</si>
  <si>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</si>
  <si>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</si>
  <si>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</si>
  <si>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</si>
  <si>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</si>
  <si>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</si>
  <si>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</si>
  <si>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</si>
  <si>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</si>
  <si>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</si>
  <si>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</si>
  <si>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</si>
  <si>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</si>
  <si>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</si>
  <si>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</si>
  <si>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</si>
  <si>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</si>
  <si>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</si>
  <si>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</si>
  <si>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</si>
  <si>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</si>
  <si>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</si>
  <si>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</si>
  <si>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</si>
  <si>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</si>
  <si>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</si>
  <si>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</si>
  <si>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</si>
  <si>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</si>
  <si>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</si>
  <si>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</si>
  <si>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</si>
  <si>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</si>
  <si>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</si>
  <si>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</si>
  <si>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</si>
  <si>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</si>
  <si>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</si>
  <si>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</si>
  <si>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</si>
  <si>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</si>
  <si>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</si>
  <si>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</si>
  <si>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</si>
  <si>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</si>
  <si>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</si>
  <si>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</si>
  <si>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</si>
  <si>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</si>
  <si>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</si>
  <si>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</si>
  <si>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</si>
  <si>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</si>
  <si>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</si>
  <si>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</si>
  <si>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</si>
  <si>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</si>
  <si>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</si>
  <si>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</si>
  <si>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</si>
  <si>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</si>
  <si>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</si>
  <si>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</si>
  <si>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</si>
  <si>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</si>
  <si>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</si>
  <si>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</si>
  <si>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</si>
  <si>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</si>
  <si>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</si>
  <si>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</si>
  <si>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</si>
  <si>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</si>
  <si>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</si>
  <si>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</si>
  <si>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</si>
  <si>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</si>
  <si>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</si>
  <si>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</si>
  <si>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</si>
  <si>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</si>
  <si>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</si>
  <si>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</si>
  <si>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</si>
  <si>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</si>
  <si>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</si>
  <si>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</si>
  <si>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</si>
  <si>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</si>
  <si>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</si>
  <si>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</si>
  <si>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</si>
  <si>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</si>
  <si>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</si>
  <si>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</si>
  <si>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</si>
  <si>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</si>
  <si>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</si>
  <si>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</si>
  <si>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</si>
  <si>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</si>
  <si>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</si>
  <si>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</si>
  <si>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</si>
  <si>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</si>
  <si>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</si>
  <si>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</si>
  <si>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</si>
  <si>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</si>
  <si>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</si>
  <si>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</si>
  <si>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</si>
  <si>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</si>
  <si>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</si>
  <si>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</si>
  <si>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</si>
  <si>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</si>
  <si>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</si>
  <si>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</si>
  <si>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</si>
  <si>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</si>
  <si>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</si>
  <si>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</si>
  <si>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</si>
  <si>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</si>
  <si>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</si>
  <si>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</si>
  <si>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</si>
  <si>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</si>
  <si>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</si>
  <si>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</si>
  <si>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</si>
  <si>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</si>
  <si>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</si>
  <si>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</si>
  <si>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</si>
  <si>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</si>
  <si>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</si>
  <si>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</si>
  <si>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</si>
  <si>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</si>
  <si>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</si>
  <si>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</si>
  <si>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</si>
  <si>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</si>
  <si>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</si>
  <si>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</si>
  <si>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</si>
  <si>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</si>
  <si>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</si>
  <si>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</si>
  <si>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</si>
  <si>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</si>
  <si>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</si>
  <si>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</si>
  <si>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</si>
  <si>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</si>
  <si>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</si>
  <si>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</si>
  <si>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</si>
  <si>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</si>
  <si>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</si>
  <si>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</si>
  <si>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</si>
  <si>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</si>
  <si>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</si>
  <si>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</si>
  <si>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</si>
  <si>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</si>
  <si>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</si>
  <si>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</si>
  <si>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</si>
  <si>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</si>
  <si>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</si>
  <si>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</si>
  <si>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</si>
  <si>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</si>
  <si>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</si>
  <si>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</si>
  <si>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</si>
  <si>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</si>
  <si>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</si>
  <si>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</si>
  <si>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</si>
  <si>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</si>
  <si>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</si>
  <si>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</si>
  <si>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</si>
  <si>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</si>
  <si>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</si>
  <si>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</si>
  <si>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</si>
  <si>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</si>
  <si>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</si>
  <si>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</si>
  <si>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</si>
  <si>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</si>
  <si>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</si>
  <si>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</si>
  <si>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</si>
  <si>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</si>
  <si>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</si>
  <si>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</si>
  <si>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</si>
  <si>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</si>
  <si>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</si>
  <si>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</si>
  <si>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</si>
  <si>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</si>
  <si>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</si>
  <si>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</si>
  <si>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</si>
  <si>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</si>
  <si>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</si>
  <si>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</si>
  <si>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</si>
  <si>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</si>
  <si>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</si>
  <si>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</si>
  <si>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</si>
  <si>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</si>
  <si>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</si>
  <si>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</si>
  <si>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</si>
  <si>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</si>
  <si>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</si>
  <si>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</si>
  <si>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</si>
  <si>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</si>
  <si>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</si>
  <si>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</si>
  <si>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</si>
  <si>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</si>
  <si>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</si>
  <si>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</si>
  <si>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</si>
  <si>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</si>
  <si>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</si>
  <si>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</si>
  <si>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</si>
  <si>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</si>
  <si>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</si>
  <si>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</si>
  <si>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</si>
  <si>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</si>
  <si>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</si>
  <si>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</si>
  <si>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</si>
  <si>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</si>
  <si>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</si>
  <si>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</si>
  <si>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</si>
  <si>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</si>
  <si>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</si>
  <si>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</si>
  <si>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</si>
  <si>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</si>
  <si>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</si>
  <si>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</si>
  <si>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</si>
  <si>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</si>
  <si>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</si>
  <si>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</si>
  <si>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</si>
  <si>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</si>
  <si>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</si>
  <si>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</si>
  <si>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</si>
  <si>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</si>
  <si>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</si>
  <si>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</si>
  <si>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</si>
  <si>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</si>
  <si>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</si>
  <si>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</si>
  <si>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</si>
  <si>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</si>
  <si>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</si>
  <si>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</si>
  <si>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</si>
  <si>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</si>
  <si>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</si>
  <si>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</si>
  <si>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</si>
  <si>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</si>
  <si>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</si>
  <si>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</si>
  <si>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</si>
  <si>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</si>
  <si>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</si>
  <si>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</si>
  <si>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</si>
  <si>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</si>
  <si>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</si>
  <si>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</si>
  <si>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</si>
  <si>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</si>
  <si>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</si>
  <si>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</si>
  <si>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</si>
  <si>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</si>
  <si>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</si>
  <si>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</si>
  <si>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</si>
  <si>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</si>
  <si>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</si>
  <si>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</si>
  <si>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</si>
  <si>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</si>
  <si>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</si>
  <si>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</si>
  <si>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</si>
  <si>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</si>
  <si>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</si>
  <si>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</si>
  <si>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</si>
  <si>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</si>
  <si>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</si>
  <si>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</si>
  <si>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</si>
  <si>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</si>
  <si>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</si>
  <si>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</si>
  <si>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</si>
  <si>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</si>
  <si>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</si>
  <si>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</si>
  <si>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</si>
  <si>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</si>
  <si>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</si>
  <si>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</si>
  <si>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</si>
  <si>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</si>
  <si>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</si>
  <si>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</si>
  <si>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</si>
  <si>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</si>
  <si>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</si>
  <si>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</si>
  <si>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</si>
  <si>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</si>
  <si>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</si>
  <si>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</si>
  <si>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</si>
  <si>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</si>
  <si>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</si>
  <si>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</si>
  <si>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</si>
  <si>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</si>
  <si>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</si>
  <si>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</si>
  <si>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</si>
  <si>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</si>
  <si>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</si>
  <si>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</si>
  <si>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</si>
  <si>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</si>
  <si>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</si>
  <si>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</si>
  <si>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</si>
  <si>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</si>
  <si>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</si>
  <si>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</si>
  <si>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</si>
  <si>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</si>
  <si>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</si>
  <si>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</si>
  <si>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</si>
  <si>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</si>
  <si>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</si>
  <si>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</si>
  <si>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</si>
  <si>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</si>
  <si>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</si>
  <si>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</si>
  <si>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</si>
  <si>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</si>
  <si>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</si>
  <si>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</si>
  <si>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</si>
  <si>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</si>
  <si>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</si>
  <si>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</si>
  <si>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</si>
  <si>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</si>
  <si>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</si>
  <si>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</si>
  <si>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</si>
  <si>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</si>
  <si>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</si>
  <si>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</si>
  <si>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</si>
  <si>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</si>
  <si>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</si>
  <si>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</si>
  <si>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</si>
  <si>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</si>
  <si>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</si>
  <si>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</si>
  <si>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</si>
  <si>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</si>
  <si>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</si>
  <si>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</si>
  <si>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</si>
  <si>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</si>
  <si>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</si>
  <si>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</si>
  <si>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</si>
  <si>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</si>
  <si>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</si>
  <si>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</si>
  <si>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</si>
  <si>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</si>
  <si>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</si>
  <si>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</si>
  <si>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</si>
  <si>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</si>
  <si>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</si>
  <si>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</si>
  <si>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</si>
  <si>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</si>
  <si>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</si>
  <si>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</si>
  <si>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</si>
  <si>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</si>
  <si>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</si>
  <si>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</si>
  <si>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</si>
  <si>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</si>
  <si>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</si>
  <si>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</si>
  <si>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</si>
  <si>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</si>
  <si>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</si>
  <si>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</si>
  <si>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</si>
  <si>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</si>
  <si>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</si>
  <si>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</si>
  <si>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</si>
  <si>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</si>
  <si>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</si>
  <si>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</si>
  <si>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</si>
  <si>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</si>
  <si>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</si>
  <si>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</si>
  <si>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</si>
  <si>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</si>
  <si>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</si>
  <si>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</si>
  <si>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</si>
  <si>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</si>
  <si>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</si>
  <si>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</si>
  <si>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</si>
  <si>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</si>
  <si>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</si>
  <si>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</si>
  <si>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</si>
  <si>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</si>
  <si>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</si>
  <si>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</si>
  <si>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</si>
  <si>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</si>
  <si>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</si>
  <si>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</si>
  <si>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</si>
  <si>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</si>
  <si>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</si>
  <si>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</si>
  <si>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</si>
  <si>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</si>
  <si>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</si>
  <si>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</si>
  <si>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</si>
  <si>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</si>
  <si>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</si>
  <si>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</si>
  <si>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</si>
  <si>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</si>
  <si>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</si>
  <si>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</si>
  <si>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</si>
  <si>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</si>
  <si>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</si>
  <si>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</si>
  <si>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</si>
  <si>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</si>
  <si>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</si>
  <si>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</si>
  <si>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</si>
  <si>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</si>
  <si>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</si>
  <si>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</si>
  <si>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</si>
  <si>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</si>
  <si>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</si>
  <si>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</si>
  <si>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</si>
  <si>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</si>
  <si>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</si>
  <si>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</si>
  <si>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</si>
  <si>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</si>
  <si>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</si>
  <si>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</si>
  <si>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</si>
  <si>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</si>
  <si>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</si>
  <si>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</si>
  <si>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</si>
  <si>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</si>
  <si>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</si>
  <si>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</si>
  <si>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</si>
  <si>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</si>
  <si>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</si>
  <si>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</si>
  <si>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</si>
  <si>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</si>
  <si>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</si>
  <si>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</si>
  <si>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</si>
  <si>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</si>
  <si>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</si>
  <si>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</si>
  <si>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</si>
  <si>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</si>
  <si>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</si>
  <si>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</si>
  <si>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</si>
  <si>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</si>
  <si>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</si>
  <si>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</si>
  <si>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</si>
  <si>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</si>
  <si>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</si>
  <si>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</si>
  <si>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</si>
  <si>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</si>
  <si>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</si>
  <si>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</si>
  <si>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</si>
  <si>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</si>
  <si>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</si>
  <si>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</si>
  <si>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</si>
  <si>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</si>
  <si>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</si>
  <si>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</si>
  <si>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</si>
  <si>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</si>
  <si>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</si>
  <si>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</si>
  <si>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</si>
  <si>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</si>
  <si>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</si>
  <si>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</si>
  <si>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</si>
  <si>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</si>
  <si>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</si>
  <si>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</si>
  <si>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</si>
  <si>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</si>
  <si>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</si>
  <si>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</si>
  <si>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</si>
  <si>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</si>
  <si>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</si>
  <si>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</si>
  <si>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</si>
  <si>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</si>
  <si>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</si>
  <si>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</si>
  <si>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</si>
  <si>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</si>
  <si>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</si>
  <si>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</si>
  <si>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</si>
  <si>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</si>
  <si>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</si>
  <si>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</si>
  <si>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</si>
  <si>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</si>
  <si>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</si>
  <si>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</si>
  <si>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</si>
  <si>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</si>
  <si>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</si>
  <si>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</si>
  <si>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</si>
  <si>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</si>
  <si>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</si>
  <si>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</si>
  <si>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</si>
  <si>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</si>
  <si>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</si>
  <si>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</si>
  <si>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</si>
  <si>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</si>
  <si>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</si>
  <si>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</si>
  <si>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</si>
  <si>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</si>
  <si>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</si>
  <si>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</si>
  <si>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</si>
  <si>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</si>
  <si>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</si>
  <si>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</si>
  <si>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</si>
  <si>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</si>
  <si>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</si>
  <si>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</si>
  <si>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</si>
  <si>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</si>
  <si>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</si>
  <si>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</si>
  <si>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</si>
  <si>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</si>
  <si>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</si>
  <si>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</si>
  <si>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</si>
  <si>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</si>
  <si>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</si>
  <si>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</si>
  <si>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</si>
  <si>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</si>
  <si>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</si>
  <si>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</si>
  <si>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</si>
  <si>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</si>
  <si>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</si>
  <si>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</si>
  <si>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</si>
  <si>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</si>
  <si>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</si>
  <si>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</si>
  <si>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</si>
  <si>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</si>
  <si>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</si>
  <si>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</si>
  <si>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</si>
  <si>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</si>
  <si>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</si>
  <si>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</si>
  <si>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</si>
  <si>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</si>
  <si>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</si>
  <si>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</si>
  <si>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</si>
  <si>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</si>
  <si>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</si>
  <si>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</si>
  <si>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</si>
  <si>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</si>
  <si>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</si>
  <si>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</si>
  <si>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</si>
  <si>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</si>
  <si>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</si>
  <si>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</si>
  <si>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</si>
  <si>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</si>
  <si>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</si>
  <si>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</si>
  <si>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</si>
  <si>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</si>
  <si>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</si>
  <si>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</si>
  <si>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</si>
  <si>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</si>
  <si>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</si>
  <si>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</si>
  <si>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</si>
  <si>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</si>
  <si>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</si>
  <si>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</si>
  <si>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</si>
  <si>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</si>
  <si>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</si>
  <si>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</si>
  <si>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</si>
  <si>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</si>
  <si>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</si>
  <si>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</si>
  <si>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</si>
  <si>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</si>
  <si>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</si>
  <si>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</si>
  <si>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</si>
  <si>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</si>
  <si>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</si>
  <si>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</si>
  <si>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</si>
  <si>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</si>
  <si>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</si>
  <si>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</si>
  <si>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</si>
  <si>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</si>
  <si>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</si>
  <si>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</si>
  <si>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</si>
  <si>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</si>
  <si>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</si>
  <si>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</si>
  <si>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</si>
  <si>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</si>
  <si>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</si>
  <si>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</si>
  <si>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</si>
  <si>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</si>
  <si>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</si>
  <si>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</si>
  <si>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</si>
  <si>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</si>
  <si>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</si>
  <si>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</si>
  <si>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</si>
  <si>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</si>
  <si>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</si>
  <si>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</si>
  <si>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</si>
  <si>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</si>
  <si>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</si>
  <si>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</si>
  <si>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</si>
  <si>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</si>
  <si>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</si>
  <si>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</si>
  <si>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</si>
  <si>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</si>
  <si>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</si>
  <si>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</si>
  <si>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</si>
  <si>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</si>
  <si>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</si>
  <si>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</si>
  <si>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</si>
  <si>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</si>
  <si>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</si>
  <si>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</si>
  <si>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</si>
  <si>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</si>
  <si>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</si>
  <si>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</si>
  <si>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</si>
  <si>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</si>
  <si>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</si>
  <si>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</si>
  <si>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</si>
  <si>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</si>
  <si>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</si>
  <si>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</si>
  <si>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</si>
  <si>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</si>
  <si>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</si>
  <si>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</si>
  <si>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</si>
  <si>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</si>
  <si>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</si>
  <si>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</si>
  <si>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</si>
  <si>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</si>
  <si>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</si>
  <si>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</si>
  <si>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</si>
  <si>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</si>
  <si>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</si>
  <si>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</si>
  <si>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</si>
  <si>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</si>
  <si>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</si>
  <si>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</si>
  <si>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</si>
  <si>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</si>
  <si>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</si>
  <si>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</si>
  <si>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</si>
  <si>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</si>
  <si>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</si>
  <si>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</si>
  <si>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</si>
  <si>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</si>
  <si>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</si>
  <si>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</si>
  <si>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</si>
  <si>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</si>
  <si>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</si>
  <si>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</si>
  <si>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</si>
  <si>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</si>
  <si>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</si>
  <si>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</si>
  <si>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</si>
  <si>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</si>
  <si>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</si>
  <si>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</si>
  <si>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</si>
  <si>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</si>
  <si>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</si>
  <si>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</si>
  <si>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</si>
  <si>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</si>
  <si>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</si>
  <si>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</si>
  <si>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</si>
  <si>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</si>
  <si>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</si>
  <si>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</si>
  <si>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</si>
  <si>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</si>
  <si>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</si>
  <si>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</si>
  <si>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</si>
  <si>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</si>
  <si>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</si>
  <si>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</si>
  <si>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</si>
  <si>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</si>
  <si>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</si>
  <si>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</si>
  <si>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</si>
  <si>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</si>
  <si>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</si>
  <si>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</si>
  <si>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</si>
  <si>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</si>
  <si>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</si>
  <si>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</si>
  <si>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</si>
  <si>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</si>
  <si>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</si>
  <si>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</si>
  <si>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</si>
  <si>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</si>
  <si>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</si>
  <si>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</si>
  <si>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</si>
  <si>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</si>
  <si>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</si>
  <si>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</si>
  <si>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</si>
  <si>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</si>
  <si>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</si>
  <si>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</si>
  <si>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</si>
  <si>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</si>
  <si>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</si>
  <si>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</si>
  <si>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</si>
  <si>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</si>
  <si>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</si>
  <si>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</si>
  <si>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</si>
  <si>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</si>
  <si>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</si>
  <si>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</si>
  <si>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</si>
  <si>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</si>
  <si>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</si>
  <si>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</si>
  <si>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</si>
  <si>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</si>
  <si>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</si>
  <si>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</si>
  <si>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</si>
  <si>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</si>
  <si>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</si>
  <si>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</si>
  <si>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</si>
  <si>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</si>
  <si>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</si>
  <si>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</si>
  <si>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</si>
  <si>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</si>
  <si>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</si>
  <si>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</si>
  <si>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</si>
  <si>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</si>
  <si>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</si>
  <si>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</si>
  <si>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</si>
  <si>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</si>
  <si>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</si>
  <si>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</si>
  <si>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</si>
  <si>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</si>
  <si>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</si>
  <si>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</si>
  <si>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</si>
  <si>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</si>
  <si>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</si>
  <si>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</si>
  <si>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</si>
  <si>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</si>
  <si>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</si>
  <si>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</si>
  <si>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</si>
  <si>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</si>
  <si>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</si>
  <si>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</si>
  <si>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</si>
  <si>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</si>
  <si>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</si>
  <si>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</si>
  <si>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</si>
  <si>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</si>
  <si>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</si>
  <si>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</si>
  <si>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</si>
  <si>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</si>
  <si>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</si>
  <si>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</si>
  <si>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</si>
  <si>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</si>
  <si>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</si>
  <si>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</si>
  <si>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</si>
  <si>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</si>
  <si>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</si>
  <si>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</si>
  <si>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</si>
  <si>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</si>
  <si>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</si>
  <si>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</si>
  <si>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</si>
  <si>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</si>
  <si>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</si>
  <si>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</si>
  <si>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</si>
  <si>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</si>
  <si>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</si>
  <si>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</si>
  <si>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</si>
  <si>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</si>
  <si>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</si>
  <si>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</si>
  <si>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</si>
  <si>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</si>
  <si>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</si>
  <si>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</si>
  <si>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</si>
  <si>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</si>
  <si>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</si>
  <si>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</si>
  <si>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</si>
  <si>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</si>
  <si>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</si>
  <si>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</si>
  <si>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</si>
  <si>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</si>
  <si>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</si>
  <si>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</si>
  <si>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</si>
  <si>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</si>
  <si>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</si>
  <si>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</si>
  <si>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</si>
  <si>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</si>
  <si>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</si>
  <si>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</si>
  <si>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</si>
  <si>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</si>
  <si>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</si>
  <si>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</si>
  <si>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</si>
  <si>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</si>
  <si>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</si>
  <si>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</si>
  <si>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</si>
  <si>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</si>
  <si>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</si>
  <si>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</si>
  <si>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</si>
  <si>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</si>
  <si>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</si>
  <si>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</si>
  <si>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</si>
  <si>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</si>
  <si>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</si>
  <si>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</si>
  <si>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</si>
  <si>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</si>
  <si>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</si>
  <si>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</si>
  <si>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</si>
  <si>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</si>
  <si>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</si>
  <si>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</si>
  <si>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</si>
  <si>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</si>
  <si>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</si>
  <si>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</si>
  <si>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</si>
  <si>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</si>
  <si>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</si>
  <si>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</si>
  <si>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</si>
  <si>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</si>
  <si>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</si>
  <si>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</si>
  <si>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</si>
  <si>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</si>
  <si>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</si>
  <si>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</si>
  <si>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</si>
  <si>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</si>
  <si>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</si>
  <si>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</si>
  <si>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</si>
  <si>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</si>
  <si>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</si>
  <si>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</si>
  <si>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</si>
  <si>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</si>
  <si>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</si>
  <si>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</si>
  <si>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</si>
  <si>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</si>
  <si>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</si>
  <si>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</si>
  <si>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</si>
  <si>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</si>
  <si>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</si>
  <si>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</si>
  <si>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</si>
  <si>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</si>
  <si>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</si>
  <si>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</si>
  <si>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</si>
  <si>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</si>
  <si>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</si>
  <si>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</si>
  <si>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</si>
  <si>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</si>
  <si>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</si>
  <si>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</si>
  <si>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</si>
  <si>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</si>
  <si>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</si>
  <si>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</si>
  <si>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</si>
  <si>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</si>
  <si>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</si>
  <si>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</si>
  <si>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</si>
  <si>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</si>
  <si>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</si>
  <si>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</si>
  <si>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</si>
  <si>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</si>
  <si>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</si>
  <si>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</si>
  <si>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</si>
  <si>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</si>
  <si>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</si>
  <si>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</si>
  <si>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</si>
  <si>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</si>
  <si>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</si>
  <si>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</si>
  <si>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</si>
  <si>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</si>
  <si>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</si>
  <si>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</si>
  <si>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</si>
  <si>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</si>
  <si>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</si>
  <si>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</si>
  <si>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</si>
  <si>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</si>
  <si>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</si>
  <si>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</si>
  <si>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</si>
  <si>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</si>
  <si>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</si>
  <si>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</si>
  <si>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</si>
  <si>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</si>
  <si>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</si>
  <si>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</si>
  <si>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</si>
  <si>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</si>
  <si>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</si>
  <si>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</si>
  <si>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</si>
  <si>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</si>
  <si>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</si>
  <si>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</si>
  <si>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</si>
  <si>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</si>
  <si>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</si>
  <si>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</si>
  <si>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</si>
  <si>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</si>
  <si>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</si>
  <si>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</si>
  <si>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</si>
  <si>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</si>
  <si>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</si>
  <si>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</si>
  <si>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</si>
  <si>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</si>
  <si>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</si>
  <si>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</si>
  <si>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</si>
  <si>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</si>
  <si>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</si>
  <si>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</si>
  <si>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</si>
  <si>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</si>
  <si>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</si>
  <si>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</si>
  <si>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</si>
  <si>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</si>
  <si>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</si>
  <si>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</si>
  <si>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</si>
  <si>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</si>
  <si>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</si>
  <si>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</si>
  <si>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</si>
  <si>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</si>
  <si>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</si>
  <si>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</si>
  <si>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</si>
  <si>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</si>
  <si>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</si>
  <si>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</si>
  <si>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</si>
  <si>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</si>
  <si>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</si>
  <si>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</si>
  <si>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</si>
  <si>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</si>
  <si>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</si>
  <si>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</si>
  <si>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</si>
  <si>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</si>
  <si>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</si>
  <si>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</si>
  <si>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</si>
  <si>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</si>
  <si>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</si>
  <si>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</si>
  <si>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</si>
  <si>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</si>
  <si>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</si>
  <si>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</si>
  <si>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</si>
  <si>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</si>
  <si>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</si>
  <si>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</si>
  <si>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</si>
  <si>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</si>
  <si>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</si>
  <si>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</si>
  <si>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</si>
  <si>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</si>
  <si>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</si>
  <si>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</si>
  <si>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</si>
  <si>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</si>
  <si>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</si>
  <si>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</si>
  <si>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</si>
  <si>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</si>
  <si>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</si>
  <si>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</si>
  <si>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</si>
  <si>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</si>
  <si>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</si>
  <si>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</si>
  <si>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</si>
  <si>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</si>
  <si>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</si>
  <si>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</si>
  <si>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</si>
  <si>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</si>
  <si>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</si>
  <si>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</si>
  <si>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</si>
  <si>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</si>
  <si>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</si>
  <si>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</si>
  <si>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</si>
  <si>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</si>
  <si>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</si>
  <si>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</si>
  <si>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</si>
  <si>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</si>
  <si>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</si>
  <si>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</si>
  <si>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</si>
  <si>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</si>
  <si>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</si>
  <si>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</si>
  <si>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</si>
  <si>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</si>
  <si>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</si>
  <si>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</si>
  <si>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</si>
  <si>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</si>
  <si>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</si>
  <si>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</si>
  <si>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</si>
  <si>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</si>
  <si>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</si>
  <si>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</si>
  <si>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</si>
  <si>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</si>
  <si>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</si>
  <si>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</si>
  <si>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</si>
  <si>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</si>
  <si>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</si>
  <si>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</si>
  <si>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</si>
  <si>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</si>
  <si>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</si>
  <si>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</si>
  <si>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</si>
  <si>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</si>
  <si>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</si>
  <si>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</si>
  <si>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</si>
  <si>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</si>
  <si>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</si>
  <si>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</si>
  <si>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</si>
  <si>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</si>
  <si>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</si>
  <si>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</si>
  <si>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</si>
  <si>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</si>
  <si>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</si>
  <si>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</si>
  <si>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</si>
  <si>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</si>
  <si>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</si>
  <si>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</si>
  <si>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</si>
  <si>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</si>
  <si>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</si>
  <si>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</si>
  <si>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</si>
  <si>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</si>
  <si>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</si>
  <si>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</si>
  <si>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</si>
  <si>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</si>
  <si>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</si>
  <si>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</si>
  <si>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</si>
  <si>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</si>
  <si>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</si>
  <si>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</si>
  <si>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</si>
  <si>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</si>
  <si>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</si>
  <si>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</si>
  <si>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</si>
  <si>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</si>
  <si>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</si>
  <si>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</si>
  <si>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</si>
  <si>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</si>
  <si>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</si>
  <si>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</si>
  <si>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</si>
  <si>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</si>
  <si>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</si>
  <si>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</si>
  <si>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</si>
  <si>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</si>
  <si>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</si>
  <si>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</si>
  <si>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</si>
  <si>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</si>
  <si>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</si>
  <si>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</si>
  <si>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</si>
  <si>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</si>
  <si>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</si>
  <si>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</si>
  <si>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</si>
  <si>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</si>
  <si>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</si>
  <si>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</si>
  <si>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</si>
  <si>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</si>
  <si>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</si>
  <si>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</si>
  <si>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</si>
  <si>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</si>
  <si>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</si>
  <si>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</si>
  <si>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</si>
  <si>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</si>
  <si>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</si>
  <si>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</si>
  <si>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</si>
  <si>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</si>
  <si>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</si>
  <si>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</si>
  <si>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</si>
  <si>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</si>
  <si>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</si>
  <si>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</si>
  <si>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</si>
  <si>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</si>
  <si>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</si>
  <si>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</si>
  <si>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</si>
  <si>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</si>
  <si>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</si>
  <si>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</si>
  <si>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</si>
  <si>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</si>
  <si>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</si>
  <si>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</si>
  <si>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</si>
  <si>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</si>
  <si>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</si>
  <si>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</si>
  <si>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</si>
  <si>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</si>
  <si>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</si>
  <si>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</si>
  <si>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</si>
  <si>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</si>
  <si>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</si>
  <si>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</si>
  <si>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</si>
  <si>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</si>
  <si>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</si>
  <si>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</si>
  <si>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</si>
  <si>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</si>
  <si>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</si>
  <si>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</si>
  <si>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</si>
  <si>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</si>
  <si>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</si>
  <si>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</si>
  <si>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</si>
  <si>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</si>
  <si>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</si>
  <si>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</si>
  <si>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</si>
  <si>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</si>
  <si>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</si>
  <si>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</si>
  <si>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</si>
  <si>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</si>
  <si>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</si>
  <si>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</si>
  <si>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</si>
  <si>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</si>
  <si>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</si>
  <si>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</si>
  <si>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</si>
  <si>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</si>
  <si>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</si>
  <si>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</si>
  <si>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</si>
  <si>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</si>
  <si>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</si>
  <si>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</si>
  <si>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</si>
  <si>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</si>
  <si>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</si>
  <si>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</si>
  <si>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</si>
  <si>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</si>
  <si>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</si>
  <si>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</si>
  <si>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</si>
  <si>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</si>
  <si>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</si>
  <si>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</si>
  <si>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</si>
  <si>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</si>
  <si>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</si>
  <si>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</si>
  <si>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</si>
  <si>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</si>
  <si>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</si>
  <si>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</si>
  <si>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</si>
  <si>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</si>
  <si>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</si>
  <si>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</si>
  <si>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</si>
  <si>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</si>
  <si>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</si>
  <si>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</si>
  <si>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</si>
  <si>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</si>
  <si>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</si>
  <si>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</si>
  <si>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</si>
  <si>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</si>
  <si>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</si>
  <si>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</si>
  <si>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</si>
  <si>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</si>
  <si>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</si>
  <si>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</si>
  <si>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</si>
  <si>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</si>
  <si>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</si>
  <si>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</si>
  <si>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</si>
  <si>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</si>
  <si>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</si>
  <si>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</si>
  <si>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</si>
  <si>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</si>
  <si>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</si>
  <si>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</si>
  <si>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</si>
  <si>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</si>
  <si>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</si>
  <si>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</si>
  <si>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</si>
  <si>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</si>
  <si>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</si>
  <si>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</si>
  <si>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</si>
  <si>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</si>
  <si>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</si>
  <si>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</si>
  <si>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</si>
  <si>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</si>
  <si>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</si>
  <si>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</si>
  <si>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</si>
  <si>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</si>
  <si>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</si>
  <si>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</si>
  <si>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</si>
  <si>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</si>
  <si>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</si>
  <si>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</si>
  <si>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</si>
  <si>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</si>
  <si>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</si>
  <si>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</si>
  <si>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</si>
  <si>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</si>
  <si>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</si>
  <si>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</si>
  <si>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</si>
  <si>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</si>
  <si>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</si>
  <si>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</si>
  <si>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</si>
  <si>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</si>
  <si>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</si>
  <si>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</si>
  <si>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</si>
  <si>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</si>
  <si>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</si>
  <si>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</si>
  <si>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</si>
  <si>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</si>
  <si>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</si>
  <si>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</si>
  <si>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</si>
  <si>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</si>
  <si>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</si>
  <si>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</si>
  <si>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</si>
  <si>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</si>
  <si>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</si>
  <si>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</si>
  <si>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</si>
  <si>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</si>
  <si>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</si>
  <si>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</si>
  <si>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</si>
  <si>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</si>
  <si>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</si>
  <si>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</si>
  <si>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</si>
  <si>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</si>
  <si>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</si>
  <si>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</si>
  <si>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</si>
  <si>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</si>
  <si>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</si>
  <si>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</si>
  <si>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</si>
  <si>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</si>
  <si>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</si>
  <si>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</si>
  <si>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</si>
  <si>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</si>
  <si>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</si>
  <si>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</si>
  <si>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</si>
  <si>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</si>
  <si>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</si>
  <si>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</si>
  <si>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</si>
  <si>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</si>
  <si>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</si>
  <si>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</si>
  <si>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</si>
  <si>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</si>
  <si>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</si>
  <si>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</si>
  <si>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</si>
  <si>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</si>
  <si>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</si>
  <si>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</si>
  <si>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</si>
  <si>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</si>
  <si>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</si>
  <si>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</si>
  <si>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</si>
  <si>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</si>
  <si>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</si>
  <si>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</si>
  <si>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</si>
  <si>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</si>
  <si>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</si>
  <si>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</si>
  <si>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</si>
  <si>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</si>
  <si>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</si>
  <si>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</si>
  <si>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</si>
  <si>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</si>
  <si>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</si>
  <si>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</si>
  <si>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</si>
  <si>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</si>
  <si>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</si>
  <si>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</si>
  <si>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</si>
  <si>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</si>
  <si>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</si>
  <si>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</si>
  <si>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</si>
  <si>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</si>
  <si>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</si>
  <si>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</si>
  <si>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</si>
  <si>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</si>
  <si>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</si>
  <si>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</si>
  <si>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</si>
  <si>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</si>
  <si>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</si>
  <si>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</si>
  <si>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</si>
  <si>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</si>
  <si>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</si>
  <si>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</si>
  <si>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</si>
  <si>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</si>
  <si>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</si>
  <si>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</si>
  <si>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</si>
  <si>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</si>
  <si>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</si>
  <si>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</si>
  <si>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</si>
  <si>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</si>
  <si>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</si>
  <si>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</si>
  <si>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</si>
  <si>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</si>
  <si>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</si>
  <si>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</si>
  <si>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</si>
  <si>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</si>
  <si>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</si>
  <si>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</si>
  <si>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</si>
  <si>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</si>
  <si>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</si>
  <si>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</si>
  <si>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</si>
  <si>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</si>
  <si>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</si>
  <si>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</si>
  <si>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</si>
  <si>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</si>
  <si>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</si>
  <si>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</si>
  <si>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</si>
  <si>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</si>
  <si>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</si>
  <si>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</si>
  <si>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</si>
  <si>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</si>
  <si>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</si>
  <si>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</si>
  <si>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</si>
  <si>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</si>
  <si>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</si>
  <si>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</si>
  <si>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</si>
  <si>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</si>
  <si>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</si>
  <si>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</si>
  <si>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</si>
  <si>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</si>
  <si>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</si>
  <si>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</si>
  <si>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</si>
  <si>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</si>
  <si>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</si>
  <si>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</si>
  <si>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</si>
  <si>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</si>
  <si>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</si>
  <si>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</si>
  <si>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</si>
  <si>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</si>
  <si>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</si>
  <si>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</si>
  <si>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</si>
  <si>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</si>
  <si>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</si>
  <si>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</si>
  <si>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</si>
  <si>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</si>
  <si>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</si>
  <si>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</si>
  <si>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</si>
  <si>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</si>
  <si>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</si>
  <si>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</si>
  <si>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</si>
  <si>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</si>
  <si>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</si>
  <si>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</si>
  <si>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</si>
  <si>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</si>
  <si>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</si>
  <si>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</si>
  <si>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</si>
  <si>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</si>
  <si>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</si>
  <si>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</si>
  <si>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</si>
  <si>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</si>
  <si>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</si>
  <si>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</si>
  <si>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</si>
  <si>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</si>
  <si>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</si>
  <si>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</si>
  <si>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</si>
  <si>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</si>
  <si>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</si>
  <si>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</si>
  <si>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</si>
  <si>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</si>
  <si>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</si>
  <si>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</si>
  <si>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</si>
  <si>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</si>
  <si>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</si>
  <si>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</si>
  <si>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</si>
  <si>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</si>
  <si>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</si>
  <si>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</si>
  <si>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</si>
  <si>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</si>
  <si>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</si>
  <si>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</si>
  <si>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</si>
  <si>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</si>
  <si>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</si>
  <si>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</si>
  <si>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</si>
  <si>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</si>
  <si>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</si>
  <si>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</si>
  <si>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</si>
  <si>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</si>
  <si>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</si>
  <si>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</si>
  <si>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</si>
  <si>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</si>
  <si>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</si>
  <si>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</si>
  <si>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</si>
  <si>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</si>
  <si>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</si>
  <si>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</si>
  <si>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</si>
  <si>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</si>
  <si>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</si>
  <si>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</si>
  <si>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</si>
  <si>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</si>
  <si>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</si>
  <si>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</si>
  <si>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</si>
  <si>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</si>
  <si>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</si>
  <si>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</si>
  <si>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</si>
  <si>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</si>
  <si>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</si>
  <si>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</si>
  <si>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</si>
  <si>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</si>
  <si>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</si>
  <si>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</si>
  <si>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</si>
  <si>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</si>
  <si>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</si>
  <si>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</si>
  <si>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</si>
  <si>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</si>
  <si>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</si>
  <si>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</si>
  <si>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</si>
  <si>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</si>
  <si>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</si>
  <si>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</si>
  <si>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</si>
  <si>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</si>
  <si>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</si>
  <si>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</si>
  <si>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</si>
  <si>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</si>
  <si>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</si>
  <si>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</si>
  <si>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</si>
  <si>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</si>
  <si>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</si>
  <si>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</si>
  <si>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</si>
  <si>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</si>
  <si>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</si>
  <si>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</si>
  <si>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</si>
  <si>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</si>
  <si>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</si>
  <si>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</si>
  <si>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</si>
  <si>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</si>
  <si>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</si>
  <si>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</si>
  <si>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</si>
  <si>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</si>
  <si>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</si>
  <si>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</si>
  <si>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</si>
  <si>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</si>
  <si>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</si>
  <si>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</si>
  <si>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</si>
  <si>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</si>
  <si>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</si>
  <si>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</si>
  <si>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</si>
  <si>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</si>
  <si>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</si>
  <si>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</si>
  <si>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</si>
  <si>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</si>
  <si>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</si>
  <si>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</si>
  <si>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</si>
  <si>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</si>
  <si>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</si>
  <si>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</si>
  <si>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</si>
  <si>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</si>
  <si>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</si>
  <si>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</si>
  <si>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</si>
  <si>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</si>
  <si>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</si>
  <si>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</si>
  <si>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</si>
  <si>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</si>
  <si>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</si>
  <si>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</si>
  <si>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</si>
  <si>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</si>
  <si>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</si>
  <si>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</si>
  <si>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</si>
  <si>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</si>
  <si>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</si>
  <si>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</si>
  <si>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</si>
  <si>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</si>
  <si>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</si>
  <si>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</si>
  <si>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</si>
  <si>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</si>
  <si>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</si>
  <si>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</si>
  <si>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</si>
  <si>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</si>
  <si>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</si>
  <si>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</si>
  <si>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</si>
  <si>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</si>
  <si>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</si>
  <si>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</si>
  <si>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</si>
  <si>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</si>
  <si>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</si>
  <si>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</si>
  <si>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</si>
  <si>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</si>
  <si>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</si>
  <si>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</si>
  <si>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</si>
  <si>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</si>
  <si>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</si>
  <si>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</si>
  <si>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</si>
  <si>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</si>
  <si>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</si>
  <si>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</si>
  <si>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</si>
  <si>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</si>
  <si>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</si>
  <si>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</si>
  <si>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</si>
  <si>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</si>
  <si>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</si>
  <si>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</si>
  <si>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</si>
  <si>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</si>
  <si>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</si>
  <si>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</si>
  <si>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</si>
  <si>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</si>
  <si>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</si>
  <si>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</si>
  <si>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</si>
  <si>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</si>
  <si>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</si>
  <si>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</si>
  <si>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</si>
  <si>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</si>
  <si>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</si>
  <si>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</si>
  <si>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</si>
  <si>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</si>
  <si>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</si>
  <si>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</si>
  <si>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</si>
  <si>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</si>
  <si>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</si>
  <si>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</si>
  <si>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</si>
  <si>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</si>
  <si>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</si>
  <si>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</si>
  <si>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</si>
  <si>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</si>
  <si>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</si>
  <si>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</si>
  <si>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</si>
  <si>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</si>
  <si>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</si>
  <si>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</si>
  <si>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</si>
  <si>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</si>
  <si>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</si>
  <si>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</si>
  <si>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</si>
  <si>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</si>
  <si>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</si>
  <si>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</si>
  <si>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</si>
  <si>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</si>
  <si>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</si>
  <si>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</si>
  <si>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</si>
  <si>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</si>
  <si>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</si>
  <si>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</si>
  <si>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</si>
  <si>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</si>
  <si>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</si>
  <si>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</si>
  <si>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</si>
  <si>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</si>
  <si>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</si>
  <si>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</si>
  <si>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</si>
  <si>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</si>
  <si>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</si>
  <si>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</si>
  <si>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</si>
  <si>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</si>
  <si>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</si>
  <si>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</si>
  <si>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</si>
  <si>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</si>
  <si>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</si>
  <si>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</si>
  <si>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</si>
  <si>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</si>
  <si>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</si>
  <si>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</si>
  <si>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</si>
  <si>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</si>
  <si>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</si>
  <si>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</si>
  <si>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</si>
  <si>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</si>
  <si>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</si>
  <si>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</si>
  <si>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</si>
  <si>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</si>
  <si>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</si>
  <si>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</si>
  <si>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</si>
  <si>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</si>
  <si>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</si>
  <si>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</si>
  <si>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</si>
  <si>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</si>
  <si>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</si>
  <si>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</si>
  <si>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</si>
  <si>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</si>
  <si>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</si>
  <si>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</si>
  <si>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</si>
  <si>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</si>
  <si>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</si>
  <si>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</si>
  <si>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</si>
  <si>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</si>
  <si>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</si>
  <si>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</si>
  <si>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</si>
  <si>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</si>
  <si>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</si>
  <si>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</si>
  <si>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</si>
  <si>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</si>
  <si>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</si>
  <si>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</si>
  <si>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</si>
  <si>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</si>
  <si>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</si>
  <si>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</si>
  <si>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</si>
  <si>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</si>
  <si>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</si>
  <si>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</si>
  <si>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</si>
  <si>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</si>
  <si>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</si>
  <si>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</si>
  <si>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</si>
  <si>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</si>
  <si>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</si>
  <si>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</si>
  <si>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</si>
  <si>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</si>
  <si>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</si>
  <si>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</si>
  <si>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</si>
  <si>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</si>
  <si>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</si>
  <si>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</si>
  <si>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</si>
  <si>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</si>
  <si>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</si>
  <si>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</si>
  <si>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</si>
  <si>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</si>
  <si>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</si>
  <si>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</si>
  <si>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</si>
  <si>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</si>
  <si>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</si>
  <si>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</si>
  <si>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</si>
  <si>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</si>
  <si>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</si>
  <si>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</si>
  <si>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</si>
  <si>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</si>
  <si>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</si>
  <si>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</si>
  <si>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</si>
  <si>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</si>
  <si>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</si>
  <si>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</si>
  <si>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</si>
  <si>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</si>
  <si>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</si>
  <si>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</si>
  <si>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</si>
  <si>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</si>
  <si>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</si>
  <si>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</si>
  <si>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</si>
  <si>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</si>
  <si>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</si>
  <si>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</si>
  <si>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</si>
  <si>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</si>
  <si>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</si>
  <si>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</si>
  <si>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</si>
  <si>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</si>
  <si>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</si>
  <si>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</si>
  <si>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</si>
  <si>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</si>
  <si>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</si>
  <si>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</si>
  <si>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</si>
  <si>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</si>
  <si>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</si>
  <si>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</si>
  <si>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</si>
  <si>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</si>
  <si>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</si>
  <si>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</si>
  <si>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</si>
  <si>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</si>
  <si>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</si>
  <si>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</si>
  <si>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</si>
  <si>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</si>
  <si>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</si>
  <si>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</si>
  <si>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</si>
  <si>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</si>
  <si>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</si>
  <si>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</si>
  <si>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</si>
  <si>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</si>
  <si>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</si>
  <si>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</si>
  <si>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</si>
  <si>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</si>
  <si>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</si>
  <si>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</si>
  <si>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</si>
  <si>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</si>
  <si>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</si>
  <si>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</si>
  <si>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</si>
  <si>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</si>
  <si>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</si>
  <si>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</si>
  <si>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</si>
  <si>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</si>
  <si>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</si>
  <si>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</si>
  <si>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</si>
  <si>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</si>
  <si>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</si>
  <si>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</si>
  <si>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</si>
  <si>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</si>
  <si>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</si>
  <si>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</si>
  <si>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</si>
  <si>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</si>
  <si>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</si>
  <si>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</si>
  <si>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</si>
  <si>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</si>
  <si>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</si>
  <si>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</si>
  <si>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</si>
  <si>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</si>
  <si>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</si>
  <si>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</si>
  <si>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</si>
  <si>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</si>
  <si>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</si>
  <si>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</si>
  <si>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</si>
  <si>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</si>
  <si>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</si>
  <si>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</si>
  <si>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</si>
  <si>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</si>
  <si>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</si>
  <si>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</si>
  <si>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</si>
  <si>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</si>
  <si>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</si>
  <si>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</si>
  <si>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</si>
  <si>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</si>
  <si>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</si>
  <si>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</si>
  <si>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</si>
  <si>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</si>
  <si>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</si>
  <si>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</si>
  <si>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</si>
  <si>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</si>
  <si>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</si>
  <si>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</si>
  <si>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</si>
  <si>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</si>
  <si>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</si>
  <si>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</si>
  <si>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</si>
  <si>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</si>
  <si>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</si>
  <si>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</si>
  <si>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</si>
  <si>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</si>
  <si>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</si>
  <si>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</si>
  <si>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</si>
  <si>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</si>
  <si>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</si>
  <si>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</si>
  <si>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</si>
  <si>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</si>
  <si>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</si>
  <si>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</si>
  <si>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</si>
  <si>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</si>
  <si>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</si>
  <si>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</si>
  <si>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</si>
  <si>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</si>
  <si>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</si>
  <si>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</si>
  <si>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</si>
  <si>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</si>
  <si>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</si>
  <si>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</si>
  <si>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</si>
  <si>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</si>
  <si>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</si>
  <si>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</si>
  <si>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</si>
  <si>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</si>
  <si>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</si>
  <si>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</si>
  <si>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</si>
  <si>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</si>
  <si>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</si>
  <si>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</si>
  <si>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</si>
  <si>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</si>
  <si>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</si>
  <si>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</si>
  <si>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</si>
  <si>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</si>
  <si>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</si>
  <si>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</si>
  <si>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</si>
  <si>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</si>
  <si>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</si>
  <si>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</si>
  <si>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</si>
  <si>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</si>
  <si>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</si>
  <si>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</si>
  <si>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</si>
  <si>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</si>
  <si>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</si>
  <si>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</si>
  <si>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</si>
  <si>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</si>
  <si>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</si>
  <si>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</si>
  <si>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</si>
  <si>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</si>
  <si>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</si>
  <si>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</si>
  <si>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</si>
  <si>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</si>
  <si>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</si>
  <si>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</si>
  <si>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</si>
  <si>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</si>
  <si>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</si>
  <si>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</si>
  <si>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</si>
  <si>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</si>
  <si>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</si>
  <si>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</si>
  <si>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</si>
  <si>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</si>
  <si>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</si>
  <si>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</si>
  <si>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</si>
  <si>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</si>
  <si>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</si>
  <si>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</si>
  <si>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</si>
  <si>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</si>
  <si>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</si>
  <si>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</si>
  <si>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</si>
  <si>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</si>
  <si>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</si>
  <si>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</si>
  <si>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</si>
  <si>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</si>
  <si>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</si>
  <si>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</si>
  <si>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</si>
  <si>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</si>
  <si>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</si>
  <si>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</si>
  <si>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</si>
  <si>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</si>
  <si>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</si>
  <si>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</si>
  <si>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</si>
  <si>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</si>
  <si>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</si>
  <si>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</si>
  <si>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</si>
  <si>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</si>
  <si>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</si>
  <si>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</si>
  <si>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</si>
  <si>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</si>
  <si>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</si>
  <si>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</si>
  <si>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</si>
  <si>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</si>
  <si>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</si>
  <si>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</si>
  <si>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</si>
  <si>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</si>
  <si>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</si>
  <si>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</si>
  <si>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</si>
  <si>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</si>
  <si>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</si>
  <si>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</si>
  <si>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</si>
  <si>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</si>
  <si>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</si>
  <si>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</si>
  <si>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</si>
  <si>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</si>
  <si>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</si>
  <si>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</si>
  <si>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</si>
  <si>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</si>
  <si>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</si>
  <si>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</si>
  <si>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</si>
  <si>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</si>
  <si>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</si>
  <si>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</si>
  <si>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</si>
  <si>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</si>
  <si>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</si>
  <si>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</si>
  <si>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</si>
  <si>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</si>
  <si>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</si>
  <si>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</si>
  <si>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</si>
  <si>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</si>
  <si>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</si>
  <si>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</si>
  <si>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</si>
  <si>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</si>
  <si>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</si>
  <si>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</si>
  <si>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</si>
  <si>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</si>
  <si>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</si>
  <si>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</si>
  <si>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</si>
  <si>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</si>
  <si>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</si>
  <si>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</si>
  <si>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</si>
  <si>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</si>
  <si>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</si>
  <si>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</si>
  <si>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</si>
  <si>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</si>
  <si>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</si>
  <si>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</si>
  <si>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</si>
  <si>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</si>
  <si>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</si>
  <si>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</si>
  <si>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</si>
  <si>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</si>
  <si>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</si>
  <si>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</si>
  <si>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</si>
  <si>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</si>
  <si>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</si>
  <si>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</si>
  <si>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</si>
  <si>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</si>
  <si>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</si>
  <si>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</si>
  <si>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</si>
  <si>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</si>
  <si>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</si>
  <si>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</si>
  <si>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</si>
  <si>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</si>
  <si>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</si>
  <si>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</si>
  <si>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</si>
  <si>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</si>
  <si>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</si>
  <si>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</si>
  <si>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</si>
  <si>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</si>
  <si>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</si>
  <si>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</si>
  <si>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</si>
  <si>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</si>
  <si>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</si>
  <si>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</si>
  <si>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</si>
  <si>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</si>
  <si>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</si>
  <si>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</si>
  <si>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</si>
  <si>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</si>
  <si>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</si>
  <si>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</si>
  <si>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</si>
  <si>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</si>
  <si>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</si>
  <si>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</si>
  <si>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</si>
  <si>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</si>
  <si>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</si>
  <si>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</si>
  <si>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</si>
  <si>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</si>
  <si>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</si>
  <si>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</si>
  <si>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</si>
  <si>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</si>
  <si>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</si>
  <si>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</si>
  <si>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</si>
  <si>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</si>
  <si>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</si>
  <si>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</si>
  <si>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</si>
  <si>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</si>
  <si>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</si>
  <si>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</si>
  <si>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</si>
  <si>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</si>
  <si>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</si>
  <si>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</si>
  <si>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</si>
  <si>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</si>
  <si>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</si>
  <si>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</si>
  <si>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</si>
  <si>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</si>
  <si>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</si>
  <si>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</si>
  <si>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</si>
  <si>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</si>
  <si>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</si>
  <si>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</si>
  <si>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</si>
  <si>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</si>
  <si>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</si>
  <si>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</si>
  <si>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</si>
  <si>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</si>
  <si>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</si>
  <si>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</si>
  <si>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</si>
  <si>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</si>
  <si>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</si>
  <si>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</si>
  <si>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</si>
  <si>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</si>
  <si>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</si>
  <si>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</si>
  <si>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</si>
  <si>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</si>
  <si>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</si>
  <si>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</si>
  <si>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</si>
  <si>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</si>
  <si>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</si>
  <si>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</si>
  <si>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</si>
  <si>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</si>
  <si>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</si>
  <si>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</si>
  <si>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</si>
  <si>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</si>
  <si>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</si>
  <si>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</si>
  <si>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</si>
  <si>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</si>
  <si>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</si>
  <si>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</si>
  <si>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</si>
  <si>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</si>
  <si>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</si>
  <si>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</si>
  <si>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</si>
  <si>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</si>
  <si>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</si>
  <si>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</si>
  <si>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</si>
  <si>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</si>
  <si>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</si>
  <si>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</si>
  <si>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</si>
  <si>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</si>
  <si>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</si>
  <si>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</si>
  <si>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</si>
  <si>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</si>
  <si>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</si>
  <si>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</si>
  <si>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</si>
  <si>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</si>
  <si>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</si>
  <si>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</si>
  <si>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</si>
  <si>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</si>
  <si>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</si>
  <si>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</si>
  <si>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</si>
  <si>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</si>
  <si>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</si>
  <si>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</si>
  <si>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</si>
  <si>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</si>
  <si>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</si>
  <si>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</si>
  <si>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</si>
  <si>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</si>
  <si>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</si>
  <si>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</si>
  <si>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</si>
  <si>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</si>
  <si>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</si>
  <si>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</si>
  <si>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</si>
  <si>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</si>
  <si>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</si>
  <si>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</si>
  <si>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</si>
  <si>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</si>
  <si>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</si>
  <si>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</si>
  <si>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</si>
  <si>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</si>
  <si>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</si>
  <si>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</si>
  <si>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</si>
  <si>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</si>
  <si>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</si>
  <si>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</si>
  <si>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</si>
  <si>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</si>
  <si>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</si>
  <si>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</si>
  <si>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</si>
  <si>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</si>
  <si>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</si>
  <si>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</si>
  <si>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</si>
  <si>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</si>
  <si>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</si>
  <si>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</si>
  <si>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</si>
  <si>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</si>
  <si>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</si>
  <si>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</si>
  <si>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</si>
  <si>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</si>
  <si>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</si>
  <si>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</si>
  <si>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</si>
  <si>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</si>
  <si>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</si>
  <si>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</si>
  <si>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</si>
  <si>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</si>
  <si>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</si>
  <si>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</si>
  <si>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</si>
  <si>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</si>
  <si>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</si>
  <si>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</si>
  <si>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</si>
  <si>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</si>
  <si>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</si>
  <si>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</si>
  <si>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</si>
  <si>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</si>
  <si>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</si>
  <si>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</si>
  <si>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</si>
  <si>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</si>
  <si>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</si>
  <si>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</si>
  <si>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</si>
  <si>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</si>
  <si>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</si>
  <si>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</si>
  <si>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</si>
  <si>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</si>
  <si>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</si>
  <si>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</si>
  <si>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</si>
  <si>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</si>
  <si>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</si>
  <si>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</si>
  <si>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</si>
  <si>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</si>
  <si>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</si>
  <si>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</si>
  <si>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</si>
  <si>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</si>
  <si>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</si>
  <si>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</si>
  <si>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</si>
  <si>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</si>
  <si>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</si>
  <si>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</si>
  <si>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</si>
  <si>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</si>
  <si>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</si>
  <si>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</si>
  <si>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</si>
  <si>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</si>
  <si>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</si>
  <si>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</si>
  <si>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</si>
  <si>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</si>
  <si>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</si>
  <si>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</si>
  <si>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</si>
  <si>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</si>
  <si>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</si>
  <si>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</si>
  <si>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</si>
  <si>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</si>
  <si>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</si>
  <si>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</si>
  <si>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</si>
  <si>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</si>
  <si>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</si>
  <si>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</si>
  <si>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</si>
  <si>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</si>
  <si>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</si>
  <si>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</si>
  <si>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</si>
  <si>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</si>
  <si>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</si>
  <si>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</si>
  <si>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</si>
  <si>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</si>
  <si>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</si>
  <si>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</si>
  <si>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</si>
  <si>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</si>
  <si>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</si>
  <si>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</si>
  <si>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</si>
  <si>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</si>
  <si>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</si>
  <si>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</si>
  <si>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</si>
  <si>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</si>
  <si>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</si>
  <si>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</si>
  <si>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</si>
  <si>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</si>
  <si>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</si>
  <si>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</si>
  <si>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</si>
  <si>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</si>
  <si>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</si>
  <si>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</si>
  <si>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</si>
  <si>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</si>
  <si>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</si>
  <si>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</si>
  <si>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</si>
  <si>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</si>
  <si>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</si>
  <si>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</si>
  <si>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</si>
  <si>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</si>
  <si>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</si>
  <si>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</si>
  <si>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</si>
  <si>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</si>
  <si>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</si>
  <si>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</si>
  <si>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</si>
  <si>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</si>
  <si>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</si>
  <si>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</si>
  <si>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</si>
  <si>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</si>
  <si>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</si>
  <si>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</si>
  <si>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</si>
  <si>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</si>
  <si>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</si>
  <si>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</si>
  <si>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</si>
  <si>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</si>
  <si>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</si>
  <si>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</si>
  <si>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</si>
  <si>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</si>
  <si>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</si>
  <si>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</si>
  <si>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</si>
  <si>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</si>
  <si>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</si>
  <si>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</si>
  <si>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</si>
  <si>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</si>
  <si>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</si>
  <si>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</si>
  <si>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</si>
  <si>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</si>
  <si>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</si>
  <si>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</si>
  <si>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</si>
  <si>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</si>
  <si>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</si>
  <si>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</si>
  <si>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</si>
  <si>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</si>
  <si>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</si>
  <si>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</si>
  <si>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</si>
  <si>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</si>
  <si>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</si>
  <si>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</si>
  <si>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</si>
  <si>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</si>
  <si>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</si>
  <si>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</si>
  <si>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</si>
  <si>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</si>
  <si>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</si>
  <si>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</si>
  <si>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</si>
  <si>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</si>
  <si>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</si>
  <si>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</si>
  <si>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</si>
  <si>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</si>
  <si>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</si>
  <si>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</si>
  <si>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</si>
  <si>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</si>
  <si>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</si>
  <si>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</si>
  <si>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</si>
  <si>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</si>
  <si>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</si>
  <si>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</si>
  <si>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</si>
  <si>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</si>
  <si>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</si>
  <si>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</si>
  <si>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</si>
  <si>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</si>
  <si>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</si>
  <si>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</si>
  <si>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</si>
  <si>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</si>
  <si>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</si>
  <si>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</si>
  <si>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</si>
  <si>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</si>
  <si>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</si>
  <si>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</si>
  <si>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</si>
  <si>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</si>
  <si>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</si>
  <si>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</si>
  <si>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</si>
  <si>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</si>
  <si>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</si>
  <si>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</si>
  <si>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</si>
  <si>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</si>
  <si>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</si>
  <si>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</si>
  <si>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</si>
  <si>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</si>
  <si>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</si>
  <si>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</si>
  <si>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</si>
  <si>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</si>
  <si>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</si>
  <si>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</si>
  <si>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</si>
  <si>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</si>
  <si>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</si>
  <si>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</si>
  <si>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</si>
  <si>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</si>
  <si>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</si>
  <si>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</si>
  <si>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</si>
  <si>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</si>
  <si>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</si>
  <si>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</si>
  <si>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</si>
  <si>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</si>
  <si>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</si>
  <si>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</si>
  <si>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</si>
  <si>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</si>
  <si>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</si>
  <si>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</si>
  <si>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</si>
  <si>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</si>
  <si>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</si>
  <si>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</si>
  <si>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</si>
  <si>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</si>
  <si>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</si>
  <si>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</si>
  <si>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</si>
  <si>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</si>
  <si>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</si>
  <si>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</si>
  <si>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</si>
  <si>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</si>
  <si>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</si>
  <si>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</si>
  <si>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</si>
  <si>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</si>
  <si>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</si>
  <si>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</si>
  <si>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</si>
  <si>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</si>
  <si>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</si>
  <si>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</si>
  <si>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</si>
  <si>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</si>
  <si>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</si>
  <si>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</si>
  <si>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</si>
  <si>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</si>
  <si>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</si>
  <si>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</si>
  <si>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</si>
  <si>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</si>
  <si>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</si>
  <si>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</si>
  <si>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</si>
  <si>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</si>
  <si>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</si>
  <si>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</si>
  <si>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</si>
  <si>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</si>
  <si>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</si>
  <si>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</si>
  <si>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</si>
  <si>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</si>
  <si>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</si>
  <si>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</si>
  <si>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</si>
  <si>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</si>
  <si>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</si>
  <si>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</si>
  <si>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</si>
  <si>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</si>
  <si>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</si>
  <si>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</si>
  <si>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</si>
  <si>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</si>
  <si>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</si>
  <si>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</si>
  <si>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</si>
  <si>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</si>
  <si>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</si>
  <si>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</si>
  <si>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</si>
  <si>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</si>
  <si>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</si>
  <si>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</si>
  <si>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</si>
  <si>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</si>
  <si>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</si>
  <si>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</si>
  <si>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</si>
  <si>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</si>
  <si>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</si>
  <si>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</si>
  <si>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</si>
  <si>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</si>
  <si>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</si>
  <si>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</si>
  <si>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</si>
  <si>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</si>
  <si>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</si>
  <si>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</si>
  <si>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</si>
  <si>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</si>
  <si>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</si>
  <si>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</si>
  <si>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</si>
  <si>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</si>
  <si>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</si>
  <si>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</si>
  <si>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</si>
  <si>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</si>
  <si>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</si>
  <si>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</si>
  <si>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</si>
  <si>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</si>
  <si>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</si>
  <si>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</si>
  <si>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</si>
  <si>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</si>
  <si>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</si>
  <si>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</si>
  <si>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</si>
  <si>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</si>
  <si>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</si>
  <si>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</si>
  <si>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</si>
  <si>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</si>
  <si>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</si>
  <si>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</si>
  <si>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</si>
  <si>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</si>
  <si>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</si>
  <si>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</si>
  <si>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</si>
  <si>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</si>
  <si>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</si>
  <si>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</si>
  <si>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</si>
  <si>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</si>
  <si>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</si>
  <si>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</si>
  <si>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</si>
  <si>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</si>
  <si>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</si>
  <si>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</si>
  <si>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</si>
  <si>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</si>
  <si>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</si>
  <si>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</si>
  <si>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</si>
  <si>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</si>
  <si>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</si>
  <si>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</si>
  <si>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</si>
  <si>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</si>
  <si>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</si>
  <si>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</si>
  <si>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</si>
  <si>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</si>
  <si>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</si>
  <si>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</si>
  <si>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</si>
  <si>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</si>
  <si>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</si>
  <si>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</si>
  <si>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</si>
  <si>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</si>
  <si>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</si>
  <si>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</si>
  <si>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</si>
  <si>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</si>
  <si>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</si>
  <si>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</si>
  <si>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</si>
  <si>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</si>
  <si>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</si>
  <si>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</si>
  <si>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</si>
  <si>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</si>
  <si>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</si>
  <si>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</si>
  <si>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</si>
  <si>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</si>
  <si>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</si>
  <si>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</si>
  <si>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</si>
  <si>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</si>
  <si>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</si>
  <si>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</si>
  <si>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</si>
  <si>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</si>
  <si>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</si>
  <si>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</si>
  <si>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</si>
  <si>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</si>
  <si>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</si>
  <si>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</si>
  <si>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</si>
  <si>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</si>
  <si>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</si>
  <si>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</si>
  <si>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</si>
  <si>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</si>
  <si>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</si>
  <si>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</si>
  <si>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</si>
  <si>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</si>
  <si>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</si>
  <si>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</si>
  <si>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</si>
  <si>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</si>
  <si>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</si>
  <si>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</si>
  <si>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</si>
  <si>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</si>
  <si>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</si>
  <si>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</si>
  <si>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</si>
  <si>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</si>
  <si>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</si>
  <si>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</si>
  <si>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</si>
  <si>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</si>
  <si>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</si>
  <si>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</si>
  <si>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</si>
  <si>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</si>
  <si>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</si>
  <si>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</si>
  <si>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</si>
  <si>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</si>
  <si>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</si>
  <si>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</si>
  <si>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</si>
  <si>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</si>
  <si>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</si>
  <si>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</si>
  <si>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</si>
  <si>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</si>
  <si>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</si>
  <si>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</si>
  <si>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</si>
  <si>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</si>
  <si>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</si>
  <si>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</si>
  <si>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</si>
  <si>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</si>
  <si>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</si>
  <si>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</si>
  <si>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</si>
  <si>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</si>
  <si>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</si>
  <si>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</si>
  <si>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</si>
  <si>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</si>
  <si>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</si>
  <si>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</si>
  <si>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</si>
  <si>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</si>
  <si>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</si>
  <si>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</si>
  <si>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</si>
  <si>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</si>
  <si>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</si>
  <si>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</si>
  <si>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</si>
  <si>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</si>
  <si>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</si>
  <si>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</si>
  <si>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</si>
  <si>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</si>
  <si>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</si>
  <si>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</si>
  <si>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</si>
  <si>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</si>
  <si>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</si>
  <si>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</si>
  <si>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</si>
  <si>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</si>
  <si>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</si>
  <si>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</si>
  <si>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</si>
  <si>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</si>
  <si>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</si>
  <si>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</si>
  <si>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</si>
  <si>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</si>
  <si>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</si>
  <si>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</si>
  <si>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</si>
  <si>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</si>
  <si>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</si>
  <si>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</si>
  <si>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</si>
  <si>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</si>
  <si>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</si>
  <si>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</si>
  <si>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</si>
  <si>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</si>
  <si>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</si>
  <si>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</si>
  <si>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</si>
  <si>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</si>
  <si>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</si>
  <si>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</si>
  <si>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</si>
  <si>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</si>
  <si>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</si>
  <si>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</si>
  <si>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</si>
  <si>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</si>
  <si>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</si>
  <si>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</si>
  <si>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</si>
  <si>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</si>
  <si>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</si>
  <si>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</si>
  <si>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</si>
  <si>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</si>
  <si>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</si>
  <si>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</si>
  <si>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</si>
  <si>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</si>
  <si>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</si>
  <si>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</si>
  <si>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</si>
  <si>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</si>
  <si>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</si>
  <si>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</si>
  <si>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</si>
  <si>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</si>
  <si>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</si>
  <si>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</si>
  <si>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</si>
  <si>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</si>
  <si>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</si>
  <si>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</si>
  <si>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</si>
  <si>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</si>
  <si>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</si>
  <si>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</si>
  <si>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</si>
  <si>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</si>
  <si>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</si>
  <si>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</si>
  <si>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</si>
  <si>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</si>
  <si>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</si>
  <si>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</si>
  <si>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</si>
  <si>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</si>
  <si>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</si>
  <si>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</si>
  <si>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</si>
  <si>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</si>
  <si>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</si>
  <si>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</si>
  <si>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</si>
  <si>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</si>
  <si>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</si>
  <si>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</si>
  <si>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</si>
  <si>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</si>
  <si>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</si>
  <si>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</si>
  <si>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</si>
  <si>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</si>
  <si>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</si>
  <si>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</si>
  <si>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</si>
  <si>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</si>
  <si>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</si>
  <si>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</si>
  <si>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</si>
  <si>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</si>
  <si>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</si>
  <si>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</si>
  <si>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</si>
  <si>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</si>
  <si>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</si>
  <si>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</si>
  <si>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</si>
  <si>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</si>
  <si>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</si>
  <si>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</si>
  <si>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</si>
  <si>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</si>
  <si>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</si>
  <si>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</si>
  <si>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</si>
  <si>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</si>
  <si>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</si>
  <si>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</si>
  <si>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</si>
  <si>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</si>
  <si>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</si>
  <si>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</si>
  <si>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</si>
  <si>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</si>
  <si>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</si>
  <si>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</si>
  <si>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</si>
  <si>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</si>
  <si>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</si>
  <si>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</si>
  <si>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</si>
  <si>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</si>
  <si>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</si>
  <si>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</si>
  <si>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</si>
  <si>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</si>
  <si>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</si>
  <si>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</si>
  <si>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</si>
  <si>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</si>
  <si>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</si>
  <si>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</si>
  <si>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</si>
  <si>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</si>
  <si>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</si>
  <si>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</si>
  <si>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</si>
  <si>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</si>
  <si>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</si>
  <si>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</si>
  <si>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</si>
  <si>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</si>
  <si>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</si>
  <si>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</si>
  <si>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</si>
  <si>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</si>
  <si>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</si>
  <si>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</si>
  <si>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</si>
  <si>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</si>
  <si>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</si>
  <si>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</si>
  <si>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</si>
  <si>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</si>
  <si>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</si>
  <si>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</si>
  <si>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</si>
  <si>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</si>
  <si>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</si>
  <si>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</si>
  <si>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</si>
  <si>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</si>
  <si>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</si>
  <si>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</si>
  <si>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</si>
  <si>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</si>
  <si>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</si>
  <si>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</si>
  <si>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</si>
  <si>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</si>
  <si>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</si>
  <si>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</si>
  <si>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</si>
  <si>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</si>
  <si>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</si>
  <si>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</si>
  <si>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</si>
  <si>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</si>
  <si>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</si>
  <si>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</si>
  <si>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</si>
  <si>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</si>
  <si>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</si>
  <si>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</si>
  <si>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</si>
  <si>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</si>
  <si>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</si>
  <si>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</si>
  <si>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</si>
  <si>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</si>
  <si>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</si>
  <si>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</si>
  <si>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</si>
  <si>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</si>
  <si>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</si>
  <si>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</si>
  <si>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</si>
  <si>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</si>
  <si>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</si>
  <si>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</si>
  <si>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</si>
  <si>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</si>
  <si>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</si>
  <si>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</si>
  <si>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</si>
  <si>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</si>
  <si>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</si>
  <si>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</si>
  <si>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</si>
  <si>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</si>
  <si>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</si>
  <si>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</si>
  <si>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</si>
  <si>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</si>
  <si>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</si>
  <si>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</si>
  <si>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</si>
  <si>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</si>
  <si>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</si>
  <si>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</si>
  <si>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</si>
  <si>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</si>
  <si>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</si>
  <si>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</si>
  <si>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</si>
  <si>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</si>
  <si>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</si>
  <si>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</si>
  <si>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</si>
  <si>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</si>
  <si>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</si>
  <si>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</si>
  <si>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</si>
  <si>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</si>
  <si>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</si>
  <si>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</si>
  <si>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</si>
  <si>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</si>
  <si>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</si>
  <si>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</si>
  <si>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</si>
  <si>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</si>
  <si>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</si>
  <si>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</si>
  <si>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</si>
  <si>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</si>
  <si>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</si>
  <si>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</si>
  <si>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</si>
  <si>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</si>
  <si>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</si>
  <si>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</si>
  <si>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</si>
  <si>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</si>
  <si>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</si>
  <si>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</si>
  <si>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</si>
  <si>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</si>
  <si>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</si>
  <si>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</si>
  <si>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</si>
  <si>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</si>
  <si>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</si>
  <si>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</si>
  <si>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</si>
  <si>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</si>
  <si>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</si>
  <si>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</si>
  <si>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</si>
  <si>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</si>
  <si>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</si>
  <si>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</si>
  <si>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</si>
  <si>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</si>
  <si>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</si>
  <si>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</si>
  <si>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</si>
  <si>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</si>
  <si>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</si>
  <si>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</si>
  <si>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</si>
  <si>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</si>
  <si>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</si>
  <si>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</si>
  <si>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</si>
  <si>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</si>
  <si>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</si>
  <si>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</si>
  <si>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</si>
  <si>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</si>
  <si>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</si>
  <si>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</si>
  <si>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</si>
  <si>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</si>
  <si>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</si>
  <si>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</si>
  <si>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</si>
  <si>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</si>
  <si>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</si>
  <si>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</si>
  <si>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</si>
  <si>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</si>
  <si>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</si>
  <si>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</si>
  <si>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</si>
  <si>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</si>
  <si>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</si>
  <si>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</si>
  <si>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</si>
  <si>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</si>
  <si>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</si>
  <si>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</si>
  <si>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</si>
  <si>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</si>
  <si>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</si>
  <si>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</si>
  <si>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</si>
  <si>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</si>
  <si>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</si>
  <si>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</si>
  <si>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</si>
  <si>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</si>
  <si>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</si>
  <si>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</si>
  <si>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</si>
  <si>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</si>
  <si>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</si>
  <si>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</si>
  <si>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</si>
  <si>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</si>
  <si>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</si>
  <si>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</si>
  <si>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</si>
  <si>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</si>
  <si>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</si>
  <si>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</si>
  <si>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</si>
  <si>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</si>
  <si>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</si>
  <si>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</si>
  <si>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</si>
  <si>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</si>
  <si>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</si>
  <si>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</si>
  <si>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</si>
  <si>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</si>
  <si>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</si>
  <si>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</si>
  <si>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</si>
  <si>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</si>
  <si>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</si>
  <si>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</si>
  <si>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</si>
  <si>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</si>
  <si>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</si>
  <si>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</si>
  <si>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</si>
  <si>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</si>
  <si>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</si>
  <si>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</si>
  <si>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</si>
  <si>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</si>
  <si>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</si>
  <si>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</si>
  <si>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</si>
  <si>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</si>
  <si>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</si>
  <si>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</si>
  <si>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</si>
  <si>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</si>
  <si>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</si>
  <si>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</si>
  <si>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</si>
  <si>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</si>
  <si>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</si>
  <si>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</si>
  <si>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</si>
  <si>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</si>
  <si>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</si>
  <si>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</si>
  <si>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</si>
  <si>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</si>
  <si>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</si>
  <si>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</si>
  <si>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</si>
  <si>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</si>
  <si>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</si>
  <si>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</si>
  <si>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</si>
  <si>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</si>
  <si>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</si>
  <si>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</si>
  <si>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</si>
  <si>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</si>
  <si>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</si>
  <si>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</si>
  <si>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</si>
  <si>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</si>
  <si>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</si>
  <si>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</si>
  <si>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</si>
  <si>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</si>
  <si>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</si>
  <si>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</si>
  <si>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</si>
  <si>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</si>
  <si>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</si>
  <si>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</si>
  <si>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</si>
  <si>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</si>
  <si>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</si>
  <si>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</si>
  <si>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</si>
  <si>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</si>
  <si>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</si>
  <si>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</si>
  <si>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</si>
  <si>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</si>
  <si>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</si>
  <si>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</si>
  <si>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</si>
  <si>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</si>
  <si>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</si>
  <si>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</si>
  <si>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</si>
  <si>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</si>
  <si>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</si>
  <si>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</si>
  <si>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</si>
  <si>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</si>
  <si>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</si>
  <si>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</si>
  <si>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</si>
  <si>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</si>
  <si>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</si>
  <si>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</si>
  <si>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</si>
  <si>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</si>
  <si>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</si>
  <si>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</si>
  <si>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</si>
  <si>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</si>
  <si>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</si>
  <si>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</si>
  <si>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</si>
  <si>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</si>
  <si>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</si>
  <si>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</si>
  <si>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</si>
  <si>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</si>
  <si>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</si>
  <si>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</si>
  <si>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</si>
  <si>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</si>
  <si>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</si>
  <si>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</si>
  <si>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</si>
  <si>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</si>
  <si>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</si>
  <si>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</si>
  <si>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</si>
  <si>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</si>
  <si>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</si>
  <si>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</si>
  <si>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</si>
  <si>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</si>
  <si>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</si>
  <si>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</si>
  <si>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</si>
  <si>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</si>
  <si>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</si>
  <si>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</si>
  <si>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</si>
  <si>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</si>
  <si>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</si>
  <si>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</si>
  <si>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</si>
  <si>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</si>
  <si>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</si>
  <si>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</si>
  <si>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</si>
  <si>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</si>
  <si>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</si>
  <si>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</si>
  <si>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</si>
  <si>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</si>
  <si>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</si>
  <si>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</si>
  <si>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</si>
  <si>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</si>
  <si>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</si>
  <si>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</si>
  <si>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</si>
  <si>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</si>
  <si>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</si>
  <si>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</si>
  <si>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</si>
  <si>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</si>
  <si>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</si>
  <si>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</si>
  <si>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</si>
  <si>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</si>
  <si>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</si>
  <si>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</si>
  <si>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</si>
  <si>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</si>
  <si>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</si>
  <si>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</si>
  <si>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</si>
  <si>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</si>
  <si>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</si>
  <si>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</si>
  <si>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</si>
  <si>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</si>
  <si>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</si>
  <si>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</si>
  <si>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</si>
  <si>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</si>
  <si>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</si>
  <si>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</si>
  <si>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</si>
  <si>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</si>
  <si>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</si>
  <si>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</si>
  <si>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</si>
  <si>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</si>
  <si>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</si>
  <si>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</si>
  <si>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</si>
  <si>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</si>
  <si>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</si>
  <si>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</si>
  <si>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</si>
  <si>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</si>
  <si>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</si>
  <si>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</si>
  <si>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</si>
  <si>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</si>
  <si>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</si>
  <si>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</si>
  <si>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</si>
  <si>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</si>
  <si>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</si>
  <si>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</si>
  <si>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</si>
  <si>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</si>
  <si>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</si>
  <si>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</si>
  <si>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</si>
  <si>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</si>
  <si>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</si>
  <si>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</si>
  <si>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</si>
  <si>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</si>
  <si>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</si>
  <si>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</si>
  <si>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</si>
  <si>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</si>
  <si>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</si>
  <si>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</si>
  <si>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</si>
  <si>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</si>
  <si>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</si>
  <si>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</si>
  <si>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</si>
  <si>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</si>
  <si>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</si>
  <si>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</si>
  <si>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</si>
  <si>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</si>
  <si>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</si>
  <si>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</si>
  <si>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</si>
  <si>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</si>
  <si>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</si>
  <si>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</si>
  <si>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</si>
  <si>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</si>
  <si>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</si>
  <si>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</si>
  <si>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</si>
  <si>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</si>
  <si>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</si>
  <si>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</si>
  <si>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</si>
  <si>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</si>
  <si>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</si>
  <si>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</si>
  <si>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</si>
  <si>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</si>
  <si>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</si>
  <si>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</si>
  <si>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</si>
  <si>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</si>
  <si>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</si>
  <si>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</si>
  <si>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</si>
  <si>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</si>
  <si>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</si>
  <si>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</si>
  <si>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</si>
  <si>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</si>
  <si>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</si>
  <si>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</si>
  <si>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</si>
  <si>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</si>
  <si>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</si>
  <si>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</si>
  <si>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</si>
  <si>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</si>
  <si>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</si>
  <si>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</si>
  <si>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</si>
  <si>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</si>
  <si>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</si>
  <si>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</si>
  <si>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</si>
  <si>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</si>
  <si>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</si>
  <si>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</si>
  <si>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</si>
  <si>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</si>
  <si>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</si>
  <si>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</si>
  <si>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</si>
  <si>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</si>
  <si>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</si>
  <si>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</si>
  <si>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</si>
  <si>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</si>
  <si>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</si>
  <si>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</si>
  <si>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</si>
  <si>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</si>
  <si>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</si>
  <si>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</si>
  <si>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</si>
  <si>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</si>
  <si>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</si>
  <si>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</si>
  <si>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</si>
  <si>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</si>
  <si>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</si>
  <si>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</si>
  <si>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</si>
  <si>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</si>
  <si>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</si>
  <si>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</si>
  <si>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</si>
  <si>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</si>
  <si>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</si>
  <si>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</si>
  <si>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</si>
  <si>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</si>
  <si>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</si>
  <si>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</si>
  <si>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</si>
  <si>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</si>
  <si>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</si>
  <si>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</si>
  <si>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</si>
  <si>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</si>
  <si>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</si>
  <si>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</si>
  <si>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</si>
  <si>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</si>
  <si>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</si>
  <si>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</si>
  <si>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</si>
  <si>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</si>
  <si>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</si>
  <si>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</si>
  <si>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</si>
  <si>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</si>
  <si>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</si>
  <si>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</si>
  <si>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</si>
  <si>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</si>
  <si>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</si>
  <si>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</si>
  <si>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</si>
  <si>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</si>
  <si>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</si>
  <si>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</si>
  <si>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</si>
  <si>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</si>
  <si>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</si>
  <si>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</si>
  <si>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</si>
  <si>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</si>
  <si>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</si>
  <si>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</si>
  <si>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</si>
  <si>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</si>
  <si>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</si>
  <si>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</si>
  <si>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</si>
  <si>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</si>
  <si>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</si>
  <si>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</si>
  <si>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</si>
  <si>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</si>
  <si>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</si>
  <si>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</si>
  <si>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</si>
  <si>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</si>
  <si>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</si>
  <si>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</si>
  <si>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</si>
  <si>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</si>
  <si>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</si>
  <si>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</si>
  <si>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</si>
  <si>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</si>
  <si>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</si>
  <si>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</si>
  <si>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</si>
  <si>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</si>
  <si>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</si>
  <si>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</si>
  <si>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</si>
  <si>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</si>
  <si>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</si>
  <si>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</si>
  <si>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</si>
  <si>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</si>
  <si>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</si>
  <si>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</si>
  <si>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</si>
  <si>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</si>
  <si>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</si>
  <si>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</si>
  <si>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</si>
  <si>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</si>
  <si>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</si>
  <si>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</si>
  <si>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</si>
  <si>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</si>
  <si>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</si>
  <si>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</si>
  <si>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</si>
  <si>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</si>
  <si>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</si>
  <si>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</si>
  <si>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</si>
  <si>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</si>
  <si>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</si>
  <si>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</si>
  <si>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</si>
  <si>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</si>
  <si>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</si>
  <si>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</si>
  <si>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</si>
  <si>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</si>
  <si>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</si>
  <si>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</si>
  <si>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</si>
  <si>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</si>
  <si>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</si>
  <si>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</si>
  <si>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</si>
  <si>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</si>
  <si>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</si>
  <si>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</si>
  <si>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</si>
  <si>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</si>
  <si>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</si>
  <si>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</si>
  <si>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</si>
  <si>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</si>
  <si>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</si>
  <si>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</si>
  <si>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</si>
  <si>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</si>
  <si>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</si>
  <si>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</si>
  <si>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</si>
  <si>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</si>
  <si>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</si>
  <si>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</si>
  <si>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</si>
  <si>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</si>
  <si>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</si>
  <si>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</si>
  <si>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</si>
  <si>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</si>
  <si>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</si>
  <si>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</si>
  <si>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</si>
  <si>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</si>
  <si>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</si>
  <si>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</si>
  <si>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</si>
  <si>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</si>
  <si>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</si>
  <si>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</si>
  <si>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</si>
  <si>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</si>
  <si>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</si>
  <si>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</si>
  <si>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</si>
  <si>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</si>
  <si>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</si>
  <si>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</si>
  <si>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</si>
  <si>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</si>
  <si>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</si>
  <si>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</si>
  <si>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</si>
  <si>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</si>
  <si>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</si>
  <si>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</si>
  <si>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</si>
  <si>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</si>
  <si>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</si>
  <si>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</si>
  <si>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</si>
  <si>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</si>
  <si>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</si>
  <si>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</si>
  <si>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</si>
  <si>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</si>
  <si>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</si>
  <si>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</si>
  <si>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</si>
  <si>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</si>
  <si>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</si>
  <si>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</si>
  <si>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</si>
  <si>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</si>
  <si>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</si>
  <si>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</si>
  <si>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</si>
  <si>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</si>
  <si>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</si>
  <si>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</si>
  <si>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</si>
  <si>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</si>
  <si>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</si>
  <si>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</si>
  <si>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</si>
  <si>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</si>
  <si>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</si>
  <si>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</si>
  <si>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</si>
  <si>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</si>
  <si>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</si>
  <si>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</si>
  <si>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</si>
  <si>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</si>
  <si>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</si>
  <si>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</si>
  <si>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</si>
  <si>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</si>
  <si>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</si>
  <si>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</si>
  <si>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</si>
  <si>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</si>
  <si>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</si>
  <si>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</si>
  <si>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</si>
  <si>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</si>
  <si>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</si>
  <si>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</si>
  <si>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</si>
  <si>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</si>
  <si>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</si>
  <si>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</si>
  <si>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</si>
  <si>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</si>
  <si>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</si>
  <si>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</si>
  <si>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</si>
  <si>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</si>
  <si>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</si>
  <si>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</si>
  <si>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</si>
  <si>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</si>
  <si>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</si>
  <si>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</si>
  <si>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</si>
  <si>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</si>
  <si>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</si>
  <si>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</si>
  <si>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</si>
  <si>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</si>
  <si>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</si>
  <si>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</si>
  <si>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</si>
  <si>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</si>
  <si>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</si>
  <si>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</si>
  <si>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</si>
  <si>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</si>
  <si>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</si>
  <si>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</si>
  <si>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</si>
  <si>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</si>
  <si>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</si>
  <si>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</si>
  <si>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</si>
  <si>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</si>
  <si>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</si>
  <si>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</si>
  <si>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</si>
  <si>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</si>
  <si>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</si>
  <si>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</si>
  <si>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</si>
  <si>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</si>
  <si>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</si>
  <si>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</si>
  <si>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</si>
  <si>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</si>
  <si>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</si>
  <si>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</si>
  <si>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</si>
  <si>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</si>
  <si>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</si>
  <si>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</si>
  <si>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</si>
  <si>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</si>
  <si>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</si>
  <si>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</si>
  <si>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</si>
  <si>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</si>
  <si>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</si>
  <si>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</si>
  <si>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</si>
  <si>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</si>
  <si>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</si>
  <si>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</si>
  <si>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</si>
  <si>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</si>
  <si>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</si>
  <si>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</si>
  <si>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</si>
  <si>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</si>
  <si>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</si>
  <si>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</si>
  <si>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</si>
  <si>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</si>
  <si>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</si>
  <si>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</si>
  <si>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</si>
  <si>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</si>
  <si>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</si>
  <si>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</si>
  <si>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</si>
  <si>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</si>
  <si>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</si>
  <si>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</si>
  <si>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</si>
  <si>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</si>
  <si>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</si>
  <si>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</si>
  <si>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</si>
  <si>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</si>
  <si>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</si>
  <si>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</si>
  <si>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</si>
  <si>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</si>
  <si>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</si>
  <si>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</si>
  <si>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</si>
  <si>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</si>
  <si>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</si>
  <si>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</si>
  <si>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</si>
  <si>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</si>
  <si>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</si>
  <si>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</si>
  <si>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</si>
  <si>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</si>
  <si>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</si>
  <si>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</si>
  <si>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</si>
  <si>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</si>
  <si>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</si>
  <si>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</si>
  <si>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</si>
  <si>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</si>
  <si>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</si>
  <si>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</si>
  <si>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</si>
  <si>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</si>
  <si>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</si>
  <si>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</si>
  <si>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</si>
  <si>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</si>
  <si>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</si>
  <si>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</si>
  <si>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</si>
  <si>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</si>
  <si>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</si>
  <si>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</si>
  <si>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</si>
  <si>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</si>
  <si>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</si>
  <si>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</si>
  <si>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</si>
  <si>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</si>
  <si>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</si>
  <si>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</si>
  <si>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</si>
  <si>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</si>
  <si>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</si>
  <si>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</si>
  <si>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</si>
  <si>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</si>
  <si>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</si>
  <si>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</si>
  <si>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</si>
  <si>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</si>
  <si>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</si>
  <si>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</si>
  <si>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</si>
  <si>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</si>
  <si>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</si>
  <si>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</si>
  <si>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</si>
  <si>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</si>
  <si>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</si>
  <si>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</si>
  <si>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</si>
  <si>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</si>
  <si>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</si>
  <si>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</si>
  <si>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</si>
  <si>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</si>
  <si>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</si>
  <si>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</si>
  <si>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</si>
  <si>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</si>
  <si>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</si>
  <si>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</si>
  <si>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</si>
  <si>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</si>
  <si>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</si>
  <si>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</si>
  <si>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</si>
  <si>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</si>
  <si>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</si>
  <si>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</si>
  <si>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</si>
  <si>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</si>
  <si>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</si>
  <si>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</si>
  <si>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</si>
  <si>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</si>
  <si>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</si>
  <si>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</si>
  <si>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</si>
  <si>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</si>
  <si>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</si>
  <si>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</si>
  <si>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</si>
  <si>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</si>
  <si>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</si>
  <si>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</si>
  <si>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</si>
  <si>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</si>
  <si>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</si>
  <si>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</si>
  <si>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</si>
  <si>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</si>
  <si>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</si>
  <si>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</si>
  <si>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</si>
  <si>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</si>
  <si>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</si>
  <si>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</si>
  <si>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</si>
  <si>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</si>
  <si>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</si>
  <si>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</si>
  <si>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</si>
  <si>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</si>
  <si>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</si>
  <si>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</si>
  <si>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</si>
  <si>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</si>
  <si>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</si>
  <si>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</si>
  <si>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</si>
  <si>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</si>
  <si>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</si>
  <si>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</si>
  <si>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</si>
  <si>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</si>
  <si>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</si>
  <si>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</si>
  <si>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</si>
  <si>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</si>
  <si>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</si>
  <si>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</si>
  <si>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</si>
  <si>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</si>
  <si>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</si>
  <si>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</si>
  <si>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</si>
  <si>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</si>
  <si>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</si>
  <si>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</si>
  <si>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</si>
  <si>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</si>
  <si>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</si>
  <si>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</si>
  <si>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</si>
  <si>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</si>
  <si>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</si>
  <si>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</si>
  <si>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</si>
  <si>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</si>
  <si>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</si>
  <si>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</si>
  <si>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</si>
  <si>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</si>
  <si>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</si>
  <si>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</si>
  <si>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</si>
  <si>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</si>
  <si>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</si>
  <si>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</si>
  <si>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</si>
  <si>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</si>
  <si>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</si>
  <si>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</si>
  <si>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</si>
  <si>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</si>
  <si>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</si>
  <si>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</si>
  <si>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</si>
  <si>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</si>
  <si>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</si>
  <si>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</si>
  <si>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</si>
  <si>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</si>
  <si>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</si>
  <si>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</si>
  <si>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</si>
  <si>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</si>
  <si>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</si>
  <si>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</si>
  <si>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</si>
  <si>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</si>
  <si>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</si>
  <si>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</si>
  <si>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</si>
  <si>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</si>
  <si>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</si>
  <si>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</si>
  <si>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</si>
  <si>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</si>
  <si>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</si>
  <si>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</si>
  <si>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</si>
  <si>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</si>
  <si>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</si>
  <si>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</si>
  <si>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</si>
  <si>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</si>
  <si>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</si>
  <si>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</si>
  <si>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</si>
  <si>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</si>
  <si>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</si>
  <si>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</si>
  <si>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</si>
  <si>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</si>
  <si>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</si>
  <si>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</si>
  <si>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</si>
  <si>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</si>
  <si>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</si>
  <si>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</si>
  <si>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</si>
  <si>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</si>
  <si>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</si>
  <si>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</si>
  <si>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</si>
  <si>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</si>
  <si>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</si>
  <si>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</si>
  <si>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</si>
  <si>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</si>
  <si>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</si>
  <si>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</si>
  <si>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</si>
  <si>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</si>
  <si>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</si>
  <si>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</si>
  <si>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</si>
  <si>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</si>
  <si>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</si>
  <si>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</si>
  <si>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</si>
  <si>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</si>
  <si>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</si>
  <si>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</si>
  <si>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</si>
  <si>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</si>
  <si>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</si>
  <si>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</si>
  <si>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</si>
  <si>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</si>
  <si>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</si>
  <si>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</si>
  <si>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</si>
  <si>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</si>
  <si>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</si>
  <si>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</si>
  <si>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</si>
  <si>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</si>
  <si>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</si>
  <si>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</si>
  <si>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</si>
  <si>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</si>
  <si>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</si>
  <si>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</si>
  <si>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</si>
  <si>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</si>
  <si>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</si>
  <si>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</si>
  <si>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</si>
  <si>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</si>
  <si>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</si>
  <si>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</si>
  <si>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</si>
  <si>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</si>
  <si>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</si>
  <si>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</si>
  <si>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</si>
  <si>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</si>
  <si>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</si>
  <si>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</si>
  <si>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</si>
  <si>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</si>
  <si>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</si>
  <si>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</si>
  <si>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</si>
  <si>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</si>
  <si>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</si>
  <si>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</si>
  <si>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</si>
  <si>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</si>
  <si>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</si>
  <si>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</si>
  <si>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</si>
  <si>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</si>
  <si>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</si>
  <si>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</si>
  <si>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</si>
  <si>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</si>
  <si>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</si>
  <si>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</si>
  <si>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</si>
  <si>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</si>
  <si>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</si>
  <si>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</si>
  <si>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</si>
  <si>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</si>
  <si>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</si>
  <si>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</si>
  <si>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</si>
  <si>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</si>
  <si>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</si>
  <si>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</si>
  <si>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</si>
  <si>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</si>
  <si>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</si>
  <si>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</si>
  <si>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</si>
  <si>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</si>
  <si>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</si>
  <si>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</si>
  <si>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</si>
  <si>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</si>
  <si>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</si>
  <si>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</si>
  <si>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</si>
  <si>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</si>
  <si>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</si>
  <si>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</si>
  <si>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</si>
  <si>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</si>
  <si>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</si>
  <si>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</si>
  <si>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</si>
  <si>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</si>
  <si>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</si>
  <si>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</si>
  <si>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</si>
  <si>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</si>
  <si>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</si>
  <si>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</si>
  <si>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</si>
  <si>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</si>
  <si>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</si>
  <si>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</si>
  <si>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</si>
  <si>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</si>
  <si>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</si>
  <si>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</si>
  <si>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</si>
  <si>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</si>
  <si>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</si>
  <si>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</si>
  <si>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</si>
  <si>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</si>
  <si>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</si>
  <si>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</si>
  <si>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</si>
  <si>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</si>
  <si>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</si>
  <si>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</si>
  <si>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</si>
  <si>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</si>
  <si>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</si>
  <si>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</si>
  <si>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</si>
  <si>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</si>
  <si>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</si>
  <si>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</si>
  <si>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</si>
  <si>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</si>
  <si>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</si>
  <si>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</si>
  <si>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</si>
  <si>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</si>
  <si>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</si>
  <si>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</si>
  <si>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</si>
  <si>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</si>
  <si>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</si>
  <si>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</si>
  <si>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</si>
  <si>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</si>
  <si>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</si>
  <si>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</si>
  <si>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</si>
  <si>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</si>
  <si>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</si>
  <si>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</si>
  <si>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</si>
  <si>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</si>
  <si>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</si>
  <si>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</si>
  <si>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</si>
  <si>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</si>
  <si>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</si>
  <si>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</si>
  <si>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</si>
  <si>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</si>
  <si>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</si>
  <si>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</si>
  <si>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</si>
  <si>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</si>
  <si>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</si>
  <si>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</si>
  <si>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</si>
  <si>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</si>
  <si>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</si>
  <si>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</si>
  <si>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</si>
  <si>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</si>
  <si>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</si>
  <si>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</si>
  <si>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</si>
  <si>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</si>
  <si>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</si>
  <si>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</si>
  <si>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</si>
  <si>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</si>
  <si>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</si>
  <si>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</si>
  <si>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</si>
  <si>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</si>
  <si>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</si>
  <si>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</si>
  <si>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</si>
  <si>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</si>
  <si>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</si>
  <si>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</si>
  <si>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</si>
  <si>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</si>
  <si>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</si>
  <si>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</si>
  <si>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</si>
  <si>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</si>
  <si>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</si>
  <si>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</si>
  <si>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</si>
  <si>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</si>
  <si>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</si>
  <si>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</si>
  <si>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</si>
  <si>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</si>
  <si>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</si>
  <si>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</si>
  <si>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</si>
  <si>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</si>
  <si>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</si>
  <si>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</si>
  <si>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</si>
  <si>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</si>
  <si>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</si>
  <si>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</si>
  <si>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</si>
  <si>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</si>
  <si>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</si>
  <si>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</si>
  <si>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</si>
  <si>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</si>
  <si>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</si>
  <si>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</si>
  <si>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</si>
  <si>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</si>
  <si>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</si>
  <si>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</si>
  <si>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</si>
  <si>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</si>
  <si>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</si>
  <si>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</si>
  <si>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</si>
  <si>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</si>
  <si>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</si>
  <si>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</si>
  <si>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</si>
  <si>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</si>
  <si>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</si>
  <si>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</si>
  <si>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</si>
  <si>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</si>
  <si>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</si>
  <si>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</si>
  <si>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</si>
  <si>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</si>
  <si>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</si>
  <si>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</si>
  <si>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</si>
  <si>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</si>
  <si>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</si>
  <si>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</si>
  <si>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</si>
  <si>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</si>
  <si>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</si>
  <si>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</si>
  <si>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</si>
  <si>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</si>
  <si>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</si>
  <si>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</si>
  <si>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</si>
  <si>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</si>
  <si>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</si>
  <si>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</si>
  <si>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</si>
  <si>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</si>
  <si>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</si>
  <si>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</si>
  <si>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</si>
  <si>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</si>
  <si>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</si>
  <si>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</si>
  <si>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</si>
  <si>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</si>
  <si>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</si>
  <si>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</si>
  <si>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</si>
  <si>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</si>
  <si>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</si>
  <si>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</si>
  <si>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</si>
  <si>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</si>
  <si>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</si>
  <si>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</si>
  <si>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</si>
  <si>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</si>
  <si>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</si>
  <si>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</si>
  <si>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</si>
  <si>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</si>
  <si>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</si>
  <si>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</si>
  <si>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</si>
  <si>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</si>
  <si>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</si>
  <si>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</si>
  <si>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</si>
  <si>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</si>
  <si>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</si>
  <si>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</si>
  <si>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</si>
  <si>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</si>
  <si>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</si>
  <si>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</si>
  <si>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</si>
  <si>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</si>
  <si>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</si>
  <si>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</si>
  <si>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</si>
  <si>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</si>
  <si>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</si>
  <si>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</si>
  <si>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</si>
  <si>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</si>
  <si>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</si>
  <si>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</si>
  <si>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</si>
  <si>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</si>
  <si>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</si>
  <si>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</si>
  <si>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</si>
  <si>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</si>
  <si>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</si>
  <si>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</si>
  <si>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</si>
  <si>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</si>
  <si>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</si>
  <si>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</si>
  <si>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</si>
  <si>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</si>
  <si>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</si>
  <si>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</si>
  <si>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</si>
  <si>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</si>
  <si>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</si>
  <si>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</si>
  <si>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</si>
  <si>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</si>
  <si>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</si>
  <si>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</si>
  <si>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</si>
  <si>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</si>
  <si>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</si>
  <si>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</si>
  <si>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</si>
  <si>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</si>
  <si>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</si>
  <si>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</si>
  <si>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</si>
  <si>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</si>
  <si>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</si>
  <si>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</si>
  <si>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</si>
  <si>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</si>
  <si>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</si>
  <si>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</si>
  <si>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</si>
  <si>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</si>
  <si>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</si>
  <si>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</si>
  <si>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</si>
  <si>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</si>
  <si>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</si>
  <si>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</si>
  <si>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</si>
  <si>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</si>
  <si>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</si>
  <si>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</si>
  <si>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</si>
  <si>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</si>
  <si>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</si>
  <si>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</si>
  <si>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</si>
  <si>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</si>
  <si>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</si>
  <si>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</si>
  <si>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</si>
  <si>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</si>
  <si>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</si>
  <si>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</si>
  <si>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</si>
  <si>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</si>
  <si>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</si>
  <si>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</si>
  <si>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</si>
  <si>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</si>
  <si>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</si>
  <si>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</si>
  <si>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</si>
  <si>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</si>
  <si>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</si>
  <si>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</si>
  <si>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</si>
  <si>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</si>
  <si>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</si>
  <si>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</si>
  <si>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</si>
  <si>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</si>
  <si>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</si>
  <si>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</si>
  <si>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</si>
  <si>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</si>
  <si>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</si>
  <si>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</si>
  <si>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</si>
  <si>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</si>
  <si>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</si>
  <si>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</si>
  <si>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</si>
  <si>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</si>
  <si>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</si>
  <si>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</si>
  <si>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</si>
  <si>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</si>
  <si>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</si>
  <si>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</si>
  <si>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</si>
  <si>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</si>
  <si>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</si>
  <si>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</si>
  <si>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</si>
  <si>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</si>
  <si>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</si>
  <si>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</si>
  <si>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</si>
  <si>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</si>
  <si>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</si>
  <si>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</si>
  <si>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</si>
  <si>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</si>
  <si>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</si>
  <si>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</si>
  <si>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</si>
  <si>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</si>
  <si>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</si>
  <si>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</si>
  <si>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</si>
  <si>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</si>
  <si>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</si>
  <si>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</si>
  <si>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</si>
  <si>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</si>
  <si>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</si>
  <si>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</si>
  <si>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</si>
  <si>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</si>
  <si>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</si>
  <si>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</si>
  <si>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</si>
  <si>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</si>
  <si>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</si>
  <si>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</si>
  <si>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</si>
  <si>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</si>
  <si>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</si>
  <si>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</si>
  <si>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</si>
  <si>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</si>
  <si>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</si>
  <si>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</si>
  <si>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</si>
  <si>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</si>
  <si>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</si>
  <si>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</si>
  <si>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</si>
  <si>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</si>
  <si>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</si>
  <si>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</si>
  <si>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</si>
  <si>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</si>
  <si>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</si>
  <si>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</si>
  <si>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</si>
  <si>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</si>
  <si>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</si>
  <si>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</si>
  <si>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</si>
  <si>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</si>
  <si>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</si>
  <si>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</si>
  <si>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</si>
  <si>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</si>
  <si>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</si>
  <si>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</si>
  <si>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</si>
  <si>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</si>
  <si>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</si>
  <si>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</si>
  <si>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</si>
  <si>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</si>
  <si>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</si>
  <si>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</si>
  <si>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</si>
  <si>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</si>
  <si>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</si>
  <si>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</si>
  <si>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</si>
  <si>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</si>
  <si>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</si>
  <si>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</si>
  <si>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</si>
  <si>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</si>
  <si>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</si>
  <si>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</si>
  <si>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</si>
  <si>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</si>
  <si>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</si>
  <si>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</si>
  <si>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</si>
  <si>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</si>
  <si>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</si>
  <si>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</si>
  <si>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</si>
  <si>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</si>
  <si>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</si>
  <si>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</si>
  <si>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</si>
  <si>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</si>
  <si>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</si>
  <si>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</si>
  <si>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</si>
  <si>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</si>
  <si>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</si>
  <si>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</si>
  <si>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</si>
  <si>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</si>
  <si>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</si>
  <si>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</si>
  <si>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</si>
  <si>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</si>
  <si>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</si>
  <si>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</si>
  <si>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</si>
  <si>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</si>
  <si>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</si>
  <si>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</si>
  <si>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</si>
  <si>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</si>
  <si>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</si>
  <si>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</si>
  <si>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</si>
  <si>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</si>
  <si>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</si>
  <si>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</si>
  <si>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</si>
  <si>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</si>
  <si>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</si>
  <si>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</si>
  <si>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</si>
  <si>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</si>
  <si>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</si>
  <si>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</si>
  <si>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</si>
  <si>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</si>
  <si>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</si>
  <si>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</si>
  <si>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</si>
  <si>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</si>
  <si>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</si>
  <si>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</si>
  <si>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</si>
  <si>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</si>
  <si>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</si>
  <si>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</si>
  <si>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</si>
  <si>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</si>
  <si>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</si>
  <si>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</si>
  <si>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</si>
  <si>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</si>
  <si>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</si>
  <si>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</si>
  <si>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</si>
  <si>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</si>
  <si>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</si>
  <si>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</si>
  <si>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</si>
  <si>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</si>
  <si>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</si>
  <si>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</si>
  <si>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</si>
  <si>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</si>
  <si>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</si>
  <si>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</si>
  <si>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</si>
  <si>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</si>
  <si>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</si>
  <si>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</si>
  <si>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</si>
  <si>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</si>
  <si>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</si>
  <si>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</si>
  <si>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</si>
  <si>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</si>
  <si>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</si>
  <si>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</si>
  <si>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</si>
  <si>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</si>
  <si>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</si>
  <si>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</si>
  <si>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</si>
  <si>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</si>
  <si>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</si>
  <si>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</si>
  <si>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</si>
  <si>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</si>
  <si>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</si>
  <si>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</si>
  <si>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</si>
  <si>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</si>
  <si>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</si>
  <si>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</si>
  <si>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</si>
  <si>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</si>
  <si>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</si>
  <si>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</si>
  <si>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</si>
  <si>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</si>
  <si>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</si>
  <si>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</si>
  <si>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</si>
  <si>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</si>
  <si>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</si>
  <si>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</si>
  <si>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</si>
  <si>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</si>
  <si>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</si>
  <si>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</si>
  <si>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</si>
  <si>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</si>
  <si>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</si>
  <si>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</si>
  <si>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</si>
  <si>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</si>
  <si>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</si>
  <si>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</si>
  <si>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</si>
  <si>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</si>
  <si>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</si>
  <si>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</si>
  <si>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</si>
  <si>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</si>
  <si>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</si>
  <si>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</si>
  <si>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</si>
  <si>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</si>
  <si>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</si>
  <si>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</si>
  <si>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</si>
  <si>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</si>
  <si>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</si>
  <si>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</si>
  <si>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</si>
  <si>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</si>
  <si>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</si>
  <si>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</si>
  <si>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</si>
  <si>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</si>
  <si>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</si>
  <si>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</si>
  <si>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</si>
  <si>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</si>
  <si>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</si>
  <si>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</si>
  <si>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</si>
  <si>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</si>
  <si>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</si>
  <si>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</si>
  <si>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</si>
  <si>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</si>
  <si>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</si>
  <si>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</si>
  <si>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</si>
  <si>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</si>
  <si>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</si>
  <si>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</si>
  <si>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</si>
  <si>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</si>
  <si>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</si>
  <si>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</si>
  <si>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</si>
  <si>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</si>
  <si>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</si>
  <si>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</si>
  <si>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</si>
  <si>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</si>
  <si>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</si>
  <si>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</si>
  <si>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</si>
  <si>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</si>
  <si>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</si>
  <si>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</si>
  <si>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</si>
  <si>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</si>
  <si>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</si>
  <si>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</si>
  <si>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</si>
  <si>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</si>
  <si>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</si>
  <si>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</si>
  <si>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</si>
  <si>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</si>
  <si>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</si>
  <si>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</si>
  <si>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</si>
  <si>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</si>
  <si>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</si>
  <si>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</si>
  <si>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</si>
  <si>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</si>
  <si>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</si>
  <si>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</si>
  <si>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</si>
  <si>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</si>
  <si>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</si>
  <si>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</si>
  <si>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</si>
  <si>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</si>
  <si>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</si>
  <si>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</si>
  <si>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</si>
  <si>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</si>
  <si>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</si>
  <si>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</si>
  <si>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</si>
  <si>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</si>
  <si>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</si>
  <si>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</si>
  <si>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</si>
  <si>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</si>
  <si>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</si>
  <si>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</si>
  <si>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</si>
  <si>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</si>
  <si>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</si>
  <si>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</si>
  <si>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</si>
  <si>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</si>
  <si>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</si>
  <si>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</si>
  <si>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</si>
  <si>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</si>
  <si>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</si>
  <si>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</si>
  <si>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</si>
  <si>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</si>
  <si>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</si>
  <si>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</si>
  <si>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</si>
  <si>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</si>
  <si>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</si>
  <si>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</si>
  <si>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</si>
  <si>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</si>
  <si>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</si>
  <si>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</si>
  <si>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</si>
  <si>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</si>
  <si>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</si>
  <si>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</si>
  <si>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</si>
  <si>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</si>
  <si>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</si>
  <si>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</si>
  <si>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</si>
  <si>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</si>
  <si>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</si>
  <si>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</si>
  <si>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</si>
  <si>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</si>
  <si>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</si>
  <si>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</si>
  <si>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</si>
  <si>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</si>
  <si>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</si>
  <si>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</si>
  <si>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</si>
  <si>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</si>
  <si>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</si>
  <si>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</si>
  <si>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</si>
  <si>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</si>
  <si>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</si>
  <si>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</si>
  <si>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</si>
  <si>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</si>
  <si>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</si>
  <si>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</si>
  <si>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</si>
  <si>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</si>
  <si>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</si>
  <si>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</si>
  <si>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</si>
  <si>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</si>
  <si>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</si>
  <si>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</si>
  <si>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</si>
  <si>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</si>
  <si>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</si>
  <si>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</si>
  <si>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</si>
  <si>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</si>
  <si>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</si>
  <si>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</si>
  <si>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</si>
  <si>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</si>
  <si>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</si>
  <si>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</si>
  <si>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</si>
  <si>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</si>
  <si>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</si>
  <si>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</si>
  <si>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</si>
  <si>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</si>
  <si>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</si>
  <si>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</si>
  <si>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</si>
  <si>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</si>
  <si>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</si>
  <si>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</si>
  <si>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</si>
  <si>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</si>
  <si>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</si>
  <si>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</si>
  <si>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</si>
  <si>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</si>
  <si>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</si>
  <si>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</si>
  <si>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</si>
  <si>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</si>
  <si>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</si>
  <si>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</si>
  <si>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</si>
  <si>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</si>
  <si>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</si>
  <si>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</si>
  <si>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</si>
  <si>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</si>
  <si>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</si>
  <si>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</si>
  <si>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</si>
  <si>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</si>
  <si>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</si>
  <si>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</si>
  <si>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</si>
  <si>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</si>
  <si>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</si>
  <si>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</si>
  <si>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</si>
  <si>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</si>
  <si>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</si>
  <si>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</si>
  <si>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</si>
  <si>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</si>
  <si>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</si>
  <si>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</si>
  <si>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</si>
  <si>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</si>
  <si>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</si>
  <si>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</si>
  <si>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</si>
  <si>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</si>
  <si>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</si>
  <si>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</si>
  <si>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</si>
  <si>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</si>
  <si>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</si>
  <si>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</si>
  <si>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</si>
  <si>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</si>
  <si>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</si>
  <si>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</si>
  <si>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</si>
  <si>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</si>
  <si>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</si>
  <si>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</si>
  <si>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</si>
  <si>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</si>
  <si>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</si>
  <si>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</si>
  <si>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</si>
  <si>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</si>
  <si>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</si>
  <si>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</si>
  <si>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</si>
  <si>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</si>
  <si>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</si>
  <si>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</si>
  <si>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</si>
  <si>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</si>
  <si>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</si>
  <si>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</si>
  <si>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</si>
  <si>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</si>
  <si>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</si>
  <si>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</si>
  <si>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</si>
  <si>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</si>
  <si>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</si>
  <si>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</si>
  <si>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</si>
  <si>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</si>
  <si>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</si>
  <si>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</si>
  <si>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</si>
  <si>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</si>
  <si>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</si>
  <si>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</si>
  <si>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</si>
  <si>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</si>
  <si>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</si>
  <si>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</si>
  <si>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</si>
  <si>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</si>
  <si>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</si>
  <si>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</si>
  <si>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</si>
  <si>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</si>
  <si>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</si>
  <si>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</si>
  <si>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</si>
  <si>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</si>
  <si>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</si>
  <si>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</si>
  <si>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</si>
  <si>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</si>
  <si>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</si>
  <si>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</si>
  <si>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</si>
  <si>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</si>
  <si>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</si>
  <si>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</si>
  <si>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</si>
  <si>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</si>
  <si>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</si>
  <si>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</si>
  <si>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</si>
  <si>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</si>
  <si>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</si>
  <si>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</si>
  <si>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</si>
  <si>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</si>
  <si>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</si>
  <si>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</si>
  <si>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</si>
  <si>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</si>
  <si>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</si>
  <si>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</si>
  <si>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</si>
  <si>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</si>
  <si>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</si>
  <si>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</si>
  <si>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</si>
  <si>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</si>
  <si>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</si>
  <si>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</si>
  <si>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</si>
  <si>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</si>
  <si>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</si>
  <si>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</si>
  <si>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</si>
  <si>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</si>
  <si>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</si>
  <si>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</si>
  <si>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</si>
  <si>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</si>
  <si>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</si>
  <si>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</si>
  <si>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</si>
  <si>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</si>
  <si>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</si>
  <si>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</si>
  <si>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</si>
  <si>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</si>
  <si>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</si>
  <si>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</si>
  <si>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</si>
  <si>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</si>
  <si>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</si>
  <si>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</si>
  <si>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</si>
  <si>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</si>
  <si>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</si>
  <si>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</si>
  <si>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</si>
  <si>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</si>
  <si>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</si>
  <si>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</si>
  <si>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</si>
  <si>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</si>
  <si>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</si>
  <si>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</si>
  <si>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</si>
  <si>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</si>
  <si>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</si>
  <si>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</si>
  <si>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</si>
  <si>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</si>
  <si>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</si>
  <si>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</si>
  <si>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</si>
  <si>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</si>
  <si>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</si>
  <si>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</si>
  <si>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</si>
  <si>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</si>
  <si>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</si>
  <si>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</si>
  <si>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</si>
  <si>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</si>
  <si>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</si>
  <si>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</si>
  <si>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</si>
  <si>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</si>
  <si>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</si>
  <si>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</si>
  <si>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</si>
  <si>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</si>
  <si>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</si>
  <si>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</si>
  <si>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</si>
  <si>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</si>
  <si>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</si>
  <si>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</si>
  <si>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</si>
  <si>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</si>
  <si>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</si>
  <si>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</si>
  <si>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</si>
  <si>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</si>
  <si>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</si>
  <si>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</si>
  <si>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</si>
  <si>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</si>
  <si>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</si>
  <si>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</si>
  <si>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</si>
  <si>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</si>
  <si>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</si>
  <si>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</si>
  <si>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</si>
  <si>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</si>
  <si>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</si>
  <si>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</si>
  <si>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</si>
  <si>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</si>
  <si>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</si>
  <si>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</si>
  <si>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</si>
  <si>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</si>
  <si>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</si>
  <si>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</si>
  <si>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</si>
  <si>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</si>
  <si>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</si>
  <si>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</si>
  <si>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</si>
  <si>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</si>
  <si>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</si>
  <si>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</si>
  <si>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</si>
  <si>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</si>
  <si>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</si>
  <si>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</si>
  <si>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</si>
  <si>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</si>
  <si>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</si>
  <si>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</si>
  <si>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</si>
  <si>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</si>
  <si>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</si>
  <si>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</si>
  <si>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</si>
  <si>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</si>
  <si>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</si>
  <si>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</si>
  <si>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</si>
  <si>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</si>
  <si>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</si>
  <si>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</si>
  <si>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</si>
  <si>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</si>
  <si>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</si>
  <si>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</si>
  <si>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</si>
  <si>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</si>
  <si>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</si>
  <si>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</si>
  <si>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</si>
  <si>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</si>
  <si>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</si>
  <si>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</si>
  <si>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</si>
  <si>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</si>
  <si>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</si>
  <si>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</si>
  <si>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</si>
  <si>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</si>
  <si>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</si>
  <si>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</si>
  <si>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</si>
  <si>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</si>
  <si>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</si>
  <si>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</si>
  <si>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</si>
  <si>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</si>
  <si>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</si>
  <si>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</si>
  <si>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</si>
  <si>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</si>
  <si>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</si>
  <si>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</si>
  <si>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</si>
  <si>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</si>
  <si>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</si>
  <si>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</si>
  <si>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</si>
  <si>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</si>
  <si>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</si>
  <si>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</si>
  <si>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</si>
  <si>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</si>
  <si>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</si>
  <si>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</si>
  <si>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</si>
  <si>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</si>
  <si>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</si>
  <si>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</si>
  <si>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</si>
  <si>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</si>
  <si>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</si>
  <si>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</si>
  <si>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</si>
  <si>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</si>
  <si>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</si>
  <si>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</si>
  <si>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</si>
  <si>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</si>
  <si>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</si>
  <si>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</si>
  <si>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</si>
  <si>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</si>
  <si>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</si>
  <si>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</si>
  <si>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</si>
  <si>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</si>
  <si>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</si>
  <si>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</si>
  <si>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</si>
  <si>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</si>
  <si>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</si>
  <si>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</si>
  <si>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</si>
  <si>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</si>
  <si>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</si>
  <si>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</si>
  <si>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</si>
  <si>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</si>
  <si>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</si>
  <si>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</si>
  <si>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</si>
  <si>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</si>
  <si>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</si>
  <si>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</si>
  <si>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</si>
  <si>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</si>
  <si>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</si>
  <si>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</si>
  <si>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</si>
  <si>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</si>
  <si>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</si>
  <si>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</si>
  <si>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</si>
  <si>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</si>
  <si>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</si>
  <si>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</si>
  <si>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</si>
  <si>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</si>
  <si>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</si>
  <si>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</si>
  <si>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</si>
  <si>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</si>
  <si>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</si>
  <si>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</si>
  <si>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</si>
  <si>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</si>
  <si>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</si>
  <si>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</si>
  <si>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</si>
  <si>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</si>
  <si>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</si>
  <si>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</si>
  <si>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</si>
  <si>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</si>
  <si>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</si>
  <si>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</si>
  <si>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</si>
  <si>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</si>
  <si>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</si>
  <si>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</si>
  <si>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</si>
  <si>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</si>
  <si>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</si>
  <si>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</si>
  <si>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</si>
  <si>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</si>
  <si>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</si>
  <si>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</si>
  <si>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</si>
  <si>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</si>
  <si>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</si>
  <si>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</si>
  <si>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</si>
  <si>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</si>
  <si>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</si>
  <si>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</si>
  <si>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</si>
  <si>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</si>
  <si>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</si>
  <si>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</si>
  <si>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</si>
  <si>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</si>
  <si>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</si>
  <si>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</si>
  <si>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</si>
  <si>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</si>
  <si>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</si>
  <si>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</si>
  <si>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</si>
  <si>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</si>
  <si>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</si>
  <si>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</si>
  <si>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</si>
  <si>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</si>
  <si>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</si>
  <si>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</si>
  <si>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</si>
  <si>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</si>
  <si>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</si>
  <si>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</si>
  <si>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</si>
  <si>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</si>
  <si>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</si>
  <si>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</si>
  <si>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</si>
  <si>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</si>
  <si>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</si>
  <si>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</si>
  <si>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</si>
  <si>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</si>
  <si>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</si>
  <si>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</si>
  <si>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</si>
  <si>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</si>
  <si>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</si>
  <si>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</si>
  <si>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</si>
  <si>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</si>
  <si>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</si>
  <si>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</si>
  <si>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</si>
  <si>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</si>
  <si>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</si>
  <si>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</si>
  <si>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</si>
  <si>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</si>
  <si>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</si>
  <si>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</si>
  <si>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</si>
  <si>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</si>
  <si>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</si>
  <si>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</si>
  <si>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</si>
  <si>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</si>
  <si>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</si>
  <si>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</si>
  <si>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</si>
  <si>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</si>
  <si>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</si>
  <si>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</si>
  <si>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</si>
  <si>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</si>
  <si>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</si>
  <si>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</si>
  <si>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</si>
  <si>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</si>
  <si>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</si>
  <si>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</si>
  <si>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</si>
  <si>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</si>
  <si>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</si>
  <si>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</si>
  <si>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</si>
  <si>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</si>
  <si>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</si>
  <si>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</si>
  <si>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</si>
  <si>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</si>
  <si>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</si>
  <si>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</si>
  <si>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</si>
  <si>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</si>
  <si>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</si>
  <si>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</si>
  <si>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</si>
  <si>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</si>
  <si>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</si>
  <si>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</si>
  <si>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</si>
  <si>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</si>
  <si>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</si>
  <si>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</si>
  <si>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</si>
  <si>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</si>
  <si>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</si>
  <si>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</si>
  <si>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</si>
  <si>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</si>
  <si>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</si>
  <si>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</si>
  <si>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</si>
  <si>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</si>
  <si>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</si>
  <si>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</si>
  <si>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</si>
  <si>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</si>
  <si>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</si>
  <si>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</si>
  <si>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</si>
  <si>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</si>
  <si>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</si>
  <si>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</si>
  <si>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</si>
  <si>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</si>
  <si>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</si>
  <si>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</si>
  <si>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</si>
  <si>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</si>
  <si>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</si>
  <si>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</si>
  <si>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</si>
  <si>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</si>
  <si>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</si>
  <si>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</si>
  <si>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</si>
  <si>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</si>
  <si>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</si>
  <si>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</si>
  <si>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</si>
  <si>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</si>
  <si>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</si>
  <si>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</si>
  <si>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</si>
  <si>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</si>
  <si>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</si>
  <si>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</si>
  <si>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</si>
  <si>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</si>
  <si>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</si>
  <si>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</si>
  <si>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</si>
  <si>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</si>
  <si>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</si>
  <si>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</si>
  <si>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</si>
  <si>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</si>
  <si>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</si>
  <si>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</si>
  <si>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</si>
  <si>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</si>
  <si>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</si>
  <si>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</si>
  <si>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</si>
  <si>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</si>
  <si>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</si>
  <si>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</si>
  <si>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</si>
  <si>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</si>
  <si>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</si>
  <si>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</si>
  <si>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</si>
  <si>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</si>
  <si>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</si>
  <si>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</si>
  <si>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</si>
  <si>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</si>
  <si>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</si>
  <si>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</si>
  <si>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</si>
  <si>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</si>
  <si>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</si>
  <si>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</si>
  <si>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</si>
  <si>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</si>
  <si>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</si>
  <si>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</si>
  <si>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</si>
  <si>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</si>
  <si>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</si>
  <si>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</si>
  <si>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</si>
  <si>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</si>
  <si>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</si>
  <si>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</si>
  <si>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</si>
  <si>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</si>
  <si>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</si>
  <si>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</si>
  <si>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</si>
  <si>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</si>
  <si>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</si>
  <si>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</si>
  <si>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</si>
  <si>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</si>
  <si>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</si>
  <si>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</si>
  <si>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</si>
  <si>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</si>
  <si>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</si>
  <si>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</si>
  <si>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</si>
  <si>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</si>
  <si>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</si>
  <si>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</si>
  <si>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</si>
  <si>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</si>
  <si>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</si>
  <si>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</si>
  <si>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</si>
  <si>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</si>
  <si>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</si>
  <si>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</si>
  <si>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</si>
  <si>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</si>
  <si>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</si>
  <si>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</si>
  <si>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</si>
  <si>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</si>
  <si>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</si>
  <si>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</si>
  <si>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</si>
  <si>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</si>
  <si>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</si>
  <si>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</si>
  <si>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</si>
  <si>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</si>
  <si>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</si>
  <si>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</si>
  <si>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</si>
  <si>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</si>
  <si>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</si>
  <si>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</si>
  <si>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</si>
  <si>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</si>
  <si>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</si>
  <si>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</si>
  <si>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</si>
  <si>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</si>
  <si>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</si>
  <si>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</si>
  <si>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</si>
  <si>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</si>
  <si>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</si>
  <si>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</si>
  <si>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</si>
  <si>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</si>
  <si>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</si>
  <si>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</si>
  <si>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</si>
  <si>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</si>
  <si>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</si>
  <si>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</si>
  <si>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</si>
  <si>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</si>
  <si>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</si>
  <si>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</si>
  <si>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</si>
  <si>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</si>
  <si>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</si>
  <si>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</si>
  <si>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</si>
  <si>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</si>
  <si>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</si>
  <si>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</si>
  <si>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</si>
  <si>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</si>
  <si>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</si>
  <si>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</si>
  <si>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</si>
  <si>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</si>
  <si>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</si>
  <si>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</si>
  <si>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</si>
  <si>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</si>
  <si>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</si>
  <si>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</si>
  <si>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</si>
  <si>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</si>
  <si>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</si>
  <si>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</si>
  <si>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</si>
  <si>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</si>
  <si>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</si>
  <si>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</si>
  <si>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</si>
  <si>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</si>
  <si>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</si>
  <si>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</si>
  <si>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</si>
  <si>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</si>
  <si>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</si>
  <si>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</si>
  <si>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</si>
  <si>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</si>
  <si>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</si>
  <si>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</si>
  <si>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</si>
  <si>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</si>
  <si>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</si>
  <si>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</si>
  <si>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</si>
  <si>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</si>
  <si>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</si>
  <si>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</si>
  <si>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</si>
  <si>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</si>
  <si>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</si>
  <si>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</si>
  <si>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</si>
  <si>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</si>
  <si>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</si>
  <si>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</si>
  <si>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</si>
  <si>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</si>
  <si>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</si>
  <si>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</si>
  <si>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</si>
  <si>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</si>
  <si>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</si>
  <si>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</si>
  <si>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</si>
  <si>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</si>
  <si>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</si>
  <si>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</si>
  <si>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</si>
  <si>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</si>
  <si>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</si>
  <si>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</si>
  <si>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</si>
  <si>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</si>
  <si>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</si>
  <si>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</si>
  <si>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</si>
  <si>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</si>
  <si>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</si>
  <si>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</si>
  <si>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</si>
  <si>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</si>
  <si>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</si>
  <si>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</si>
  <si>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</si>
  <si>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</si>
  <si>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</si>
  <si>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</si>
  <si>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</si>
  <si>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</si>
  <si>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</si>
  <si>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</si>
  <si>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</si>
  <si>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</si>
  <si>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</si>
  <si>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</si>
  <si>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</si>
  <si>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</si>
  <si>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</si>
  <si>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</si>
  <si>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</si>
  <si>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</si>
  <si>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</si>
  <si>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</si>
  <si>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</si>
  <si>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</si>
  <si>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</si>
  <si>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</si>
  <si>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</si>
  <si>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</si>
  <si>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</si>
  <si>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</si>
  <si>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</si>
  <si>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</si>
  <si>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</si>
  <si>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</si>
  <si>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</si>
  <si>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</si>
  <si>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</si>
  <si>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</si>
  <si>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</si>
  <si>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</si>
  <si>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</si>
  <si>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</si>
  <si>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</si>
  <si>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</si>
  <si>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</si>
  <si>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</si>
  <si>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</si>
  <si>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</si>
  <si>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</si>
  <si>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</si>
  <si>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</si>
  <si>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</si>
  <si>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</si>
  <si>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</si>
  <si>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</si>
  <si>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</si>
  <si>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</si>
  <si>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</si>
  <si>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</si>
  <si>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</si>
  <si>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</si>
  <si>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</si>
  <si>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</si>
  <si>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</si>
  <si>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</si>
  <si>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</si>
  <si>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</si>
  <si>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</si>
  <si>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</si>
  <si>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</si>
  <si>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</si>
  <si>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</si>
  <si>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</si>
  <si>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</si>
  <si>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</si>
  <si>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</si>
  <si>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</si>
  <si>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</si>
  <si>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</si>
  <si>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</si>
  <si>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</si>
  <si>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</si>
  <si>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</si>
  <si>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</si>
  <si>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</si>
  <si>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</si>
  <si>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</si>
  <si>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</si>
  <si>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</si>
  <si>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</si>
  <si>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</si>
  <si>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</si>
  <si>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</si>
  <si>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</si>
  <si>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</si>
  <si>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</si>
  <si>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</si>
  <si>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</si>
  <si>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</si>
  <si>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</si>
  <si>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</si>
  <si>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</si>
  <si>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</si>
  <si>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</si>
  <si>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</si>
  <si>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</si>
  <si>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</si>
  <si>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</si>
  <si>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</si>
  <si>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</si>
  <si>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</si>
  <si>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</si>
  <si>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</si>
  <si>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</si>
  <si>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</si>
  <si>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</si>
  <si>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</si>
  <si>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</si>
  <si>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</si>
  <si>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</si>
  <si>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</si>
  <si>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</si>
  <si>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</si>
  <si>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</si>
  <si>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</si>
  <si>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</si>
  <si>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</si>
  <si>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</si>
  <si>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</si>
  <si>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</si>
  <si>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</si>
  <si>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</si>
  <si>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</si>
  <si>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</si>
  <si>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</si>
  <si>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</si>
  <si>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</si>
  <si>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</si>
  <si>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</si>
  <si>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</si>
  <si>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</si>
  <si>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</si>
  <si>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</si>
  <si>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</si>
  <si>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</si>
  <si>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</si>
  <si>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</si>
  <si>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</si>
  <si>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</si>
  <si>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</si>
  <si>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</si>
  <si>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</si>
  <si>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</si>
  <si>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</si>
  <si>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</si>
  <si>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</si>
  <si>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</si>
  <si>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</si>
  <si>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</si>
  <si>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</si>
  <si>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</si>
  <si>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</si>
  <si>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</si>
  <si>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</si>
  <si>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</si>
  <si>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</si>
  <si>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</si>
  <si>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</si>
  <si>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</si>
  <si>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</si>
  <si>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</si>
  <si>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</si>
  <si>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</si>
  <si>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</si>
  <si>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</si>
  <si>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</si>
  <si>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</si>
  <si>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</si>
  <si>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</si>
  <si>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</si>
  <si>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</si>
  <si>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</si>
  <si>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</si>
  <si>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</si>
  <si>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</si>
  <si>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</si>
  <si>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</si>
  <si>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</si>
  <si>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</si>
  <si>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</si>
  <si>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</si>
  <si>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</si>
  <si>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</si>
  <si>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</si>
  <si>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</si>
  <si>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</si>
  <si>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</si>
  <si>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</si>
  <si>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</si>
  <si>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</si>
  <si>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</si>
  <si>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</si>
  <si>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</si>
  <si>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</si>
  <si>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</si>
  <si>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</si>
  <si>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</si>
  <si>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</si>
  <si>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</si>
  <si>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</si>
  <si>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</si>
  <si>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</si>
  <si>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</si>
  <si>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</si>
  <si>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</si>
  <si>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</si>
  <si>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</si>
  <si>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</si>
  <si>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</si>
  <si>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</si>
  <si>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</si>
  <si>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</si>
  <si>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</si>
  <si>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</si>
  <si>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</si>
  <si>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</si>
  <si>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</si>
  <si>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</si>
  <si>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</si>
  <si>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</si>
  <si>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</si>
  <si>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</si>
  <si>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</si>
  <si>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</si>
  <si>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</si>
  <si>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</si>
  <si>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</si>
  <si>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</si>
  <si>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</si>
  <si>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</si>
  <si>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</si>
  <si>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</si>
  <si>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</si>
  <si>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</si>
  <si>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</si>
  <si>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</si>
  <si>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</si>
  <si>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</si>
  <si>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</si>
  <si>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</si>
  <si>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</si>
  <si>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</si>
  <si>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</si>
  <si>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</si>
  <si>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</si>
  <si>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</si>
  <si>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</si>
  <si>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</si>
  <si>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</si>
  <si>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</si>
  <si>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</si>
  <si>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</si>
  <si>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</si>
  <si>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</si>
  <si>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</si>
  <si>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</si>
  <si>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</si>
  <si>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</si>
  <si>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</si>
  <si>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</si>
  <si>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</si>
  <si>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</si>
  <si>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</si>
  <si>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</si>
  <si>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</si>
  <si>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</si>
  <si>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</si>
  <si>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</si>
  <si>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</si>
  <si>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</si>
  <si>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</si>
  <si>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</si>
  <si>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</si>
  <si>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</si>
  <si>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</si>
  <si>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</si>
  <si>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</si>
  <si>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</si>
  <si>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</si>
  <si>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</si>
  <si>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</si>
  <si>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</si>
  <si>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</si>
  <si>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</si>
  <si>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</si>
  <si>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</si>
  <si>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</si>
  <si>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</si>
  <si>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</si>
  <si>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</si>
  <si>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</si>
  <si>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</si>
  <si>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</si>
  <si>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</si>
  <si>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</si>
  <si>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</si>
  <si>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</si>
  <si>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</si>
  <si>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</si>
  <si>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</si>
  <si>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</si>
  <si>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</si>
  <si>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</si>
  <si>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</si>
  <si>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</si>
  <si>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</si>
  <si>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</si>
  <si>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</si>
  <si>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</si>
  <si>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</si>
  <si>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</si>
  <si>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</si>
  <si>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</si>
  <si>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</si>
  <si>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</si>
  <si>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</si>
  <si>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</si>
  <si>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</si>
  <si>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</si>
  <si>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</si>
  <si>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</si>
  <si>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</si>
  <si>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</si>
  <si>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</si>
  <si>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</si>
  <si>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</si>
  <si>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</si>
  <si>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</si>
  <si>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</si>
  <si>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</si>
  <si>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</si>
  <si>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</si>
  <si>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</si>
  <si>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</si>
  <si>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</si>
  <si>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</si>
  <si>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</si>
  <si>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</si>
  <si>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</si>
  <si>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</si>
  <si>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</si>
  <si>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</si>
  <si>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</si>
  <si>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</si>
  <si>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</si>
  <si>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</si>
  <si>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</si>
  <si>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</si>
  <si>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</si>
  <si>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</si>
  <si>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</si>
  <si>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</si>
  <si>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</si>
  <si>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</si>
  <si>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</si>
  <si>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</si>
  <si>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</si>
  <si>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</si>
  <si>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</si>
  <si>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</si>
  <si>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</si>
  <si>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</si>
  <si>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</si>
  <si>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</si>
  <si>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</si>
  <si>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</si>
  <si>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</si>
  <si>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</si>
  <si>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</si>
  <si>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</si>
  <si>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</si>
  <si>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</si>
  <si>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</si>
  <si>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</si>
  <si>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</si>
  <si>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</si>
  <si>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</si>
  <si>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</si>
  <si>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</si>
  <si>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</si>
  <si>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</si>
  <si>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</si>
  <si>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</si>
  <si>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</si>
  <si>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</si>
  <si>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</si>
  <si>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</si>
  <si>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</si>
  <si>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</si>
  <si>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</si>
  <si>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</si>
  <si>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</si>
  <si>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</si>
  <si>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</si>
  <si>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</si>
  <si>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</si>
  <si>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</si>
  <si>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</si>
  <si>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</si>
  <si>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</si>
  <si>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</si>
  <si>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</si>
  <si>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</si>
  <si>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</si>
  <si>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</si>
  <si>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</si>
  <si>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</si>
  <si>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</si>
  <si>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</si>
  <si>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</si>
  <si>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</si>
  <si>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</si>
  <si>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</si>
  <si>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</si>
  <si>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</si>
  <si>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</si>
  <si>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</si>
  <si>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</si>
  <si>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</si>
  <si>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</si>
  <si>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</si>
  <si>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</si>
  <si>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</si>
  <si>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</si>
  <si>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</si>
  <si>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</si>
  <si>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</si>
  <si>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</si>
  <si>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</si>
  <si>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</si>
  <si>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</si>
  <si>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</si>
  <si>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</si>
  <si>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</si>
  <si>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</si>
  <si>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</si>
  <si>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</si>
  <si>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</si>
  <si>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</si>
  <si>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</si>
  <si>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</si>
  <si>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</si>
  <si>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</si>
  <si>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</si>
  <si>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</si>
  <si>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</si>
  <si>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</si>
  <si>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</si>
  <si>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</si>
  <si>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</si>
  <si>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</si>
  <si>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</si>
  <si>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</si>
  <si>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</si>
  <si>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</si>
  <si>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</si>
  <si>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</si>
  <si>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</si>
  <si>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</si>
  <si>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</si>
  <si>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</si>
  <si>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</si>
  <si>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</si>
  <si>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</si>
  <si>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</si>
  <si>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</si>
  <si>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</si>
  <si>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</si>
  <si>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</si>
  <si>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</si>
  <si>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</si>
  <si>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</si>
  <si>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</si>
  <si>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</si>
  <si>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</si>
  <si>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</si>
  <si>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</si>
  <si>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</si>
  <si>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</si>
  <si>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</si>
  <si>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</si>
  <si>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</si>
  <si>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</si>
  <si>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</si>
  <si>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</si>
  <si>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</si>
  <si>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</si>
  <si>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</si>
  <si>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</si>
  <si>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</si>
  <si>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</si>
  <si>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</si>
  <si>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</si>
  <si>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</si>
  <si>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</si>
  <si>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</si>
  <si>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</si>
  <si>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</si>
  <si>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</si>
  <si>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</si>
  <si>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</si>
  <si>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</si>
  <si>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</si>
  <si>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</si>
  <si>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</si>
  <si>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</si>
  <si>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</si>
  <si>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</si>
  <si>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</si>
  <si>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</si>
  <si>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</si>
  <si>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</si>
  <si>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</si>
  <si>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</si>
  <si>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</si>
  <si>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</si>
  <si>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</si>
  <si>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</si>
  <si>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</si>
  <si>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</si>
  <si>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</si>
  <si>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</si>
  <si>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</si>
  <si>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</si>
  <si>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</si>
  <si>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</si>
  <si>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</si>
  <si>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</si>
  <si>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</si>
  <si>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</si>
  <si>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</si>
  <si>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</si>
  <si>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</si>
  <si>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</si>
  <si>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</si>
  <si>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</si>
  <si>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</si>
  <si>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</si>
  <si>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</si>
  <si>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</si>
  <si>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</si>
  <si>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</si>
  <si>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</si>
  <si>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</si>
  <si>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</si>
  <si>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</si>
  <si>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</si>
  <si>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</si>
  <si>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</si>
  <si>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</si>
  <si>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</si>
  <si>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</si>
  <si>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</si>
  <si>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</si>
  <si>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</si>
  <si>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</si>
  <si>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</si>
  <si>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</si>
  <si>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</si>
  <si>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</si>
  <si>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</si>
  <si>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</si>
  <si>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</si>
  <si>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</si>
  <si>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</si>
  <si>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</si>
  <si>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</si>
  <si>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</si>
  <si>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</si>
  <si>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</si>
  <si>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</si>
  <si>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</si>
  <si>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</si>
  <si>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</si>
  <si>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</si>
  <si>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</si>
  <si>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</si>
  <si>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</si>
  <si>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</si>
  <si>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</si>
  <si>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</si>
  <si>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</si>
  <si>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</si>
  <si>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</si>
  <si>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</si>
  <si>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</si>
  <si>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</si>
  <si>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</si>
  <si>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</si>
  <si>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</si>
  <si>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</si>
  <si>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</si>
  <si>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</si>
  <si>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</si>
  <si>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</si>
  <si>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</si>
  <si>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</si>
  <si>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</si>
  <si>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</si>
  <si>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</si>
  <si>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</si>
  <si>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</si>
  <si>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</si>
  <si>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</si>
  <si>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</si>
  <si>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</si>
  <si>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</si>
  <si>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</si>
  <si>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</si>
  <si>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</si>
  <si>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</si>
  <si>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</si>
  <si>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</si>
  <si>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</si>
  <si>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</si>
  <si>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</si>
  <si>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</si>
  <si>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</si>
  <si>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</si>
  <si>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</si>
  <si>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</si>
  <si>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</si>
  <si>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</si>
  <si>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</si>
  <si>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</si>
  <si>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</si>
  <si>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</si>
  <si>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</si>
  <si>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</si>
  <si>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</si>
  <si>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</si>
  <si>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</si>
  <si>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</si>
  <si>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</si>
  <si>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</si>
  <si>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</si>
  <si>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</si>
  <si>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</si>
  <si>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</si>
  <si>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</si>
  <si>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</si>
  <si>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</si>
  <si>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</si>
  <si>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</si>
  <si>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</si>
  <si>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</si>
  <si>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</si>
  <si>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</si>
  <si>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</si>
  <si>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</si>
  <si>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</si>
  <si>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</si>
  <si>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</si>
  <si>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</si>
  <si>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</si>
  <si>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</si>
  <si>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</si>
  <si>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</si>
  <si>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</si>
  <si>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</si>
  <si>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</si>
  <si>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</si>
  <si>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</si>
  <si>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</si>
  <si>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</si>
  <si>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</si>
  <si>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</si>
  <si>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</si>
  <si>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</si>
  <si>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</si>
  <si>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</si>
  <si>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</si>
  <si>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</si>
  <si>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</si>
  <si>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</si>
  <si>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</si>
  <si>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</si>
  <si>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</si>
  <si>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</si>
  <si>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</si>
  <si>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</si>
  <si>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</si>
  <si>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</si>
  <si>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</si>
  <si>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</si>
  <si>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</si>
  <si>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</si>
  <si>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</si>
  <si>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</si>
  <si>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</si>
  <si>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</si>
  <si>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</si>
  <si>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</si>
  <si>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</si>
  <si>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</si>
  <si>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</si>
  <si>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</si>
  <si>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</si>
  <si>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</si>
  <si>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</si>
  <si>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</si>
  <si>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</si>
  <si>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</si>
  <si>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</si>
  <si>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</si>
  <si>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</si>
  <si>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</si>
  <si>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</si>
  <si>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</si>
  <si>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</si>
  <si>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</si>
  <si>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</si>
  <si>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</si>
  <si>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</si>
  <si>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</si>
  <si>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</si>
  <si>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</si>
  <si>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</si>
  <si>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</si>
  <si>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</si>
  <si>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</si>
  <si>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</si>
  <si>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</si>
  <si>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</si>
  <si>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</si>
  <si>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</si>
  <si>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</si>
  <si>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</si>
  <si>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</si>
  <si>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</si>
  <si>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</si>
  <si>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</si>
  <si>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</si>
  <si>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</si>
  <si>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</si>
  <si>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</si>
  <si>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</si>
  <si>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</si>
  <si>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</si>
  <si>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</si>
  <si>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</si>
  <si>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</si>
  <si>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</si>
  <si>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</si>
  <si>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</si>
  <si>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</si>
  <si>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</si>
  <si>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</si>
  <si>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</si>
  <si>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</si>
  <si>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</si>
  <si>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</si>
  <si>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</si>
  <si>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</si>
  <si>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</si>
  <si>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</si>
  <si>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</si>
  <si>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</si>
  <si>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</si>
  <si>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</si>
  <si>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</si>
  <si>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</si>
  <si>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</si>
  <si>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</si>
  <si>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</si>
  <si>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</si>
  <si>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</si>
  <si>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</si>
  <si>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</si>
  <si>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</si>
  <si>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</si>
  <si>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</si>
  <si>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</si>
  <si>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</si>
  <si>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</si>
  <si>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</si>
  <si>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</si>
  <si>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</si>
  <si>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</si>
  <si>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</si>
  <si>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</si>
  <si>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</si>
  <si>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</si>
  <si>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</si>
  <si>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</si>
  <si>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</si>
  <si>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</si>
  <si>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</si>
  <si>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</si>
  <si>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</si>
  <si>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</si>
  <si>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</si>
  <si>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</si>
  <si>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</si>
  <si>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</si>
  <si>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</si>
  <si>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</si>
  <si>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</si>
  <si>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</si>
  <si>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</si>
  <si>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</si>
  <si>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</si>
  <si>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</si>
  <si>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</si>
  <si>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</si>
  <si>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</si>
  <si>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</si>
  <si>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</si>
  <si>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</si>
  <si>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</si>
  <si>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</si>
  <si>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</si>
  <si>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</si>
  <si>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</si>
  <si>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</si>
  <si>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</si>
  <si>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</si>
  <si>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</si>
  <si>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</si>
  <si>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</si>
  <si>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</si>
  <si>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</si>
  <si>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</si>
  <si>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</si>
  <si>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</si>
  <si>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</si>
  <si>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</si>
  <si>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</si>
  <si>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</si>
  <si>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</si>
  <si>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</si>
  <si>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</si>
  <si>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</si>
  <si>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</si>
  <si>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</si>
  <si>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</si>
  <si>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</si>
  <si>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</si>
  <si>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</si>
  <si>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</si>
  <si>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</si>
  <si>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</si>
  <si>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</si>
  <si>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</si>
  <si>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</si>
  <si>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</si>
  <si>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</si>
  <si>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</si>
  <si>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</si>
  <si>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</si>
  <si>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</si>
  <si>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</si>
  <si>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</si>
  <si>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</si>
  <si>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</si>
  <si>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</si>
  <si>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</si>
  <si>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</si>
  <si>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</si>
  <si>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</si>
  <si>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</si>
  <si>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</si>
  <si>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</si>
  <si>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</si>
  <si>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</si>
  <si>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</si>
  <si>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</si>
  <si>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</si>
  <si>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</si>
  <si>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</si>
  <si>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</si>
  <si>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</si>
  <si>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</si>
  <si>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</si>
  <si>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</si>
  <si>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</si>
  <si>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</si>
  <si>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</si>
  <si>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</si>
  <si>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</si>
  <si>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</si>
  <si>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</si>
  <si>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</si>
  <si>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</si>
  <si>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</si>
  <si>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</si>
  <si>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</si>
  <si>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</si>
  <si>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</si>
  <si>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</si>
  <si>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</si>
  <si>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</si>
  <si>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</si>
  <si>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</si>
  <si>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</si>
  <si>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</si>
  <si>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</si>
  <si>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</si>
  <si>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</si>
  <si>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</si>
  <si>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</si>
  <si>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</si>
  <si>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</si>
  <si>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</si>
  <si>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</si>
  <si>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</si>
  <si>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</si>
  <si>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</si>
  <si>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</si>
  <si>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</si>
  <si>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</si>
  <si>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</si>
  <si>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</si>
  <si>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</si>
  <si>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</si>
  <si>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</si>
  <si>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</si>
  <si>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</si>
  <si>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</si>
  <si>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</si>
  <si>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</si>
  <si>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</si>
  <si>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</si>
  <si>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</si>
  <si>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</si>
  <si>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</si>
  <si>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</si>
  <si>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</si>
  <si>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</si>
  <si>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</si>
  <si>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</si>
  <si>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</si>
  <si>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</si>
  <si>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</si>
  <si>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</si>
  <si>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</si>
  <si>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</si>
  <si>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</si>
  <si>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</si>
  <si>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</si>
  <si>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</si>
  <si>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</si>
  <si>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</si>
  <si>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</si>
  <si>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</si>
  <si>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</si>
  <si>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</si>
  <si>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</si>
  <si>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</si>
  <si>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</si>
  <si>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</si>
  <si>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</si>
  <si>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</si>
  <si>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</si>
  <si>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</si>
  <si>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</si>
  <si>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</si>
  <si>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</si>
  <si>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</si>
  <si>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</si>
  <si>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</si>
  <si>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</si>
  <si>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</si>
  <si>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</si>
  <si>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</si>
  <si>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</si>
  <si>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</si>
  <si>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</si>
  <si>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</si>
  <si>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</si>
  <si>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</si>
  <si>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</si>
  <si>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</si>
  <si>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</si>
  <si>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</si>
  <si>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</si>
  <si>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</si>
  <si>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</si>
  <si>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</si>
  <si>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</si>
  <si>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</si>
  <si>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</si>
  <si>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</si>
  <si>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</si>
  <si>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</si>
  <si>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</si>
  <si>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</si>
  <si>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</si>
  <si>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</si>
  <si>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</si>
  <si>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</si>
  <si>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</si>
  <si>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</si>
  <si>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</si>
  <si>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</si>
  <si>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</si>
  <si>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</si>
  <si>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</si>
  <si>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</si>
  <si>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</si>
  <si>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</si>
  <si>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</si>
  <si>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</si>
  <si>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</si>
  <si>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</si>
  <si>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</si>
  <si>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</si>
  <si>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</si>
  <si>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</si>
  <si>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</si>
  <si>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</si>
  <si>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</si>
  <si>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</si>
  <si>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</si>
  <si>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</si>
  <si>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</si>
  <si>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</si>
  <si>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</si>
  <si>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</si>
  <si>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</si>
  <si>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</si>
  <si>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</si>
  <si>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</si>
  <si>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</si>
  <si>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</si>
  <si>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</si>
  <si>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</si>
  <si>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</si>
  <si>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</si>
  <si>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</si>
  <si>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</si>
  <si>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</si>
  <si>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</si>
  <si>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</si>
  <si>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</si>
  <si>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</si>
  <si>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</si>
  <si>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</si>
  <si>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</si>
  <si>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</si>
  <si>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</si>
  <si>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</si>
  <si>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</si>
  <si>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</si>
  <si>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</si>
  <si>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</si>
  <si>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</si>
  <si>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</si>
  <si>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</si>
  <si>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</si>
  <si>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</si>
  <si>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</si>
  <si>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</si>
  <si>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</si>
  <si>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</si>
  <si>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</si>
  <si>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</si>
  <si>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</si>
  <si>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</si>
  <si>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</si>
  <si>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</si>
  <si>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</si>
  <si>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</si>
  <si>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</si>
  <si>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</si>
  <si>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</si>
  <si>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</si>
  <si>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</si>
  <si>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</si>
  <si>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</si>
  <si>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</si>
  <si>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</si>
  <si>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</si>
  <si>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</si>
  <si>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</si>
  <si>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</si>
  <si>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</si>
  <si>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</si>
  <si>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</si>
  <si>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</si>
  <si>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</si>
  <si>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</si>
  <si>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</si>
  <si>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</si>
  <si>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</si>
  <si>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</si>
  <si>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</si>
  <si>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</si>
  <si>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</si>
  <si>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</si>
  <si>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</si>
  <si>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</si>
  <si>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</si>
  <si>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</si>
  <si>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</si>
  <si>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</si>
  <si>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</si>
  <si>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</si>
  <si>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</si>
  <si>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</si>
  <si>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</si>
  <si>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</si>
  <si>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</si>
  <si>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</si>
  <si>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</si>
  <si>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</si>
  <si>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</si>
  <si>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</si>
  <si>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</si>
  <si>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</si>
  <si>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</si>
  <si>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</si>
  <si>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</si>
  <si>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</si>
  <si>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</si>
  <si>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</si>
  <si>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</si>
  <si>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</si>
  <si>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</si>
  <si>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</si>
  <si>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</si>
  <si>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</si>
  <si>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</si>
  <si>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</si>
  <si>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</si>
  <si>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</si>
  <si>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</si>
  <si>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</si>
  <si>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</si>
  <si>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</si>
  <si>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</si>
  <si>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</si>
  <si>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</si>
  <si>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</si>
  <si>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</si>
  <si>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</si>
  <si>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</si>
  <si>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</si>
  <si>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</si>
  <si>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</si>
  <si>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</si>
  <si>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</si>
  <si>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</si>
  <si>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</si>
  <si>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</si>
  <si>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</si>
  <si>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</si>
  <si>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</si>
  <si>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</si>
  <si>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</si>
  <si>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</si>
  <si>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</si>
  <si>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</si>
  <si>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</si>
  <si>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</si>
  <si>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</si>
  <si>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</si>
  <si>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</si>
  <si>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</si>
  <si>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</si>
  <si>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</si>
  <si>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</si>
  <si>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</si>
  <si>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</si>
  <si>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</si>
  <si>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</si>
  <si>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</si>
  <si>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</si>
  <si>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</si>
  <si>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</si>
  <si>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</si>
  <si>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</si>
  <si>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</si>
  <si>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</si>
  <si>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</si>
  <si>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</si>
  <si>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</si>
  <si>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</si>
  <si>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</si>
  <si>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</si>
  <si>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</si>
  <si>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</si>
  <si>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</si>
  <si>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</si>
  <si>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</si>
  <si>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</si>
  <si>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</si>
  <si>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</si>
  <si>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</si>
  <si>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</si>
  <si>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</si>
  <si>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</si>
  <si>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</si>
  <si>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</si>
  <si>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</si>
  <si>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</si>
  <si>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</si>
  <si>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</si>
  <si>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</si>
  <si>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</si>
  <si>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</si>
  <si>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</si>
  <si>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</si>
  <si>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</si>
  <si>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</si>
  <si>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</si>
  <si>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</si>
  <si>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</si>
  <si>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</si>
  <si>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</si>
  <si>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</si>
  <si>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</si>
  <si>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</si>
  <si>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</si>
  <si>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</si>
  <si>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</si>
  <si>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</si>
  <si>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</si>
  <si>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</si>
  <si>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</si>
  <si>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</si>
  <si>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</si>
  <si>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</si>
  <si>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</si>
  <si>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</si>
  <si>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</si>
  <si>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</si>
  <si>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</si>
  <si>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</si>
  <si>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</si>
  <si>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</si>
  <si>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</si>
  <si>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</si>
  <si>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</si>
  <si>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</si>
  <si>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</si>
  <si>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</si>
  <si>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</si>
  <si>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</si>
  <si>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</si>
  <si>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</si>
  <si>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</si>
  <si>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</si>
  <si>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</si>
  <si>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</si>
  <si>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</si>
  <si>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</si>
  <si>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</si>
  <si>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</si>
  <si>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</si>
  <si>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</si>
  <si>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</si>
  <si>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</si>
  <si>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</si>
  <si>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</si>
  <si>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</si>
  <si>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</si>
  <si>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</si>
  <si>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</si>
  <si>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</si>
  <si>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</si>
  <si>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</si>
  <si>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</si>
  <si>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</si>
  <si>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</si>
  <si>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</si>
  <si>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</si>
  <si>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</si>
  <si>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</si>
  <si>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</si>
  <si>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</si>
  <si>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</si>
  <si>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</si>
  <si>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</si>
  <si>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</si>
  <si>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</si>
  <si>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</si>
  <si>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</si>
  <si>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</si>
  <si>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</si>
  <si>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</si>
  <si>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</si>
  <si>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</si>
  <si>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</si>
  <si>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</si>
  <si>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</si>
  <si>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</si>
  <si>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</si>
  <si>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</si>
  <si>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</si>
  <si>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</si>
  <si>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</si>
  <si>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</si>
  <si>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</si>
  <si>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</si>
  <si>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</si>
  <si>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</si>
  <si>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</si>
  <si>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</si>
  <si>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</si>
  <si>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</si>
  <si>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</si>
  <si>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</si>
  <si>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</si>
  <si>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</si>
  <si>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</si>
  <si>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</si>
  <si>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</si>
  <si>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</si>
  <si>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</si>
  <si>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</si>
  <si>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</si>
  <si>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</si>
  <si>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</si>
  <si>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</si>
  <si>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</si>
  <si>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</si>
  <si>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</si>
  <si>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</si>
  <si>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</si>
  <si>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</si>
  <si>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</si>
  <si>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</si>
  <si>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</si>
  <si>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</si>
  <si>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</si>
  <si>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</si>
  <si>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</si>
  <si>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</si>
  <si>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</si>
  <si>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</si>
  <si>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</si>
  <si>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</si>
  <si>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</si>
  <si>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</si>
  <si>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</si>
  <si>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</si>
  <si>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</si>
  <si>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</si>
  <si>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</si>
  <si>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</si>
  <si>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</si>
  <si>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</si>
  <si>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</si>
  <si>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</si>
  <si>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</si>
  <si>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</si>
  <si>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</si>
  <si>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</si>
  <si>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</si>
  <si>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</si>
  <si>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</si>
  <si>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</si>
  <si>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</si>
  <si>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</si>
  <si>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</si>
  <si>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</si>
  <si>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</si>
  <si>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</si>
  <si>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</si>
  <si>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</si>
  <si>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</si>
  <si>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</si>
  <si>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</si>
  <si>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</si>
  <si>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</si>
  <si>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</si>
  <si>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</si>
  <si>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</si>
  <si>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</si>
  <si>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</si>
  <si>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</si>
  <si>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</si>
  <si>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</si>
  <si>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</si>
  <si>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</si>
  <si>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</si>
  <si>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</si>
  <si>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</si>
  <si>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</si>
  <si>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</si>
  <si>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</si>
  <si>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</si>
  <si>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</si>
  <si>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</si>
  <si>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</si>
  <si>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</si>
  <si>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</si>
  <si>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</si>
  <si>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</si>
  <si>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</si>
  <si>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</si>
  <si>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</si>
  <si>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</si>
  <si>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</si>
  <si>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</si>
  <si>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</si>
  <si>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</si>
  <si>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</si>
  <si>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</si>
  <si>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</si>
  <si>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</si>
  <si>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</si>
  <si>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</si>
  <si>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</si>
  <si>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</si>
  <si>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</si>
  <si>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</si>
  <si>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</si>
  <si>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</si>
  <si>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</si>
  <si>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</si>
  <si>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</si>
  <si>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</si>
  <si>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</si>
  <si>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</si>
  <si>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</si>
  <si>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</si>
  <si>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</si>
  <si>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</si>
  <si>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</si>
  <si>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</si>
  <si>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</si>
  <si>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</si>
  <si>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</si>
  <si>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</si>
  <si>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</si>
  <si>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</si>
  <si>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</si>
  <si>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</si>
  <si>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</si>
  <si>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</si>
  <si>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</si>
  <si>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</si>
  <si>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</si>
  <si>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</si>
  <si>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</si>
  <si>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</si>
  <si>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</si>
  <si>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</si>
  <si>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</si>
  <si>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</si>
  <si>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</si>
  <si>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</si>
  <si>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</si>
  <si>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</si>
  <si>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</si>
  <si>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</si>
  <si>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</si>
  <si>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</si>
  <si>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</si>
  <si>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</si>
  <si>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</si>
  <si>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</si>
  <si>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</si>
  <si>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</si>
  <si>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</si>
  <si>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</si>
  <si>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</si>
  <si>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</si>
  <si>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</si>
  <si>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</si>
  <si>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</si>
  <si>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</si>
  <si>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</si>
  <si>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</si>
  <si>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</si>
  <si>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</si>
  <si>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</si>
  <si>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</si>
  <si>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</si>
  <si>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</si>
  <si>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</si>
  <si>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</si>
  <si>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</si>
  <si>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</si>
  <si>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</si>
  <si>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</si>
  <si>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</si>
  <si>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</si>
  <si>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</si>
  <si>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</si>
  <si>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</si>
  <si>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</si>
  <si>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</si>
  <si>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</si>
  <si>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</si>
  <si>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</si>
  <si>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</si>
  <si>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</si>
  <si>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</si>
  <si>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</si>
  <si>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</si>
  <si>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</si>
  <si>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</si>
  <si>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</si>
  <si>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</si>
  <si>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</si>
  <si>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</si>
  <si>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</si>
  <si>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</si>
  <si>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</si>
  <si>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</si>
  <si>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</si>
  <si>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</si>
  <si>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</si>
  <si>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</si>
  <si>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</si>
  <si>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</si>
  <si>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</si>
  <si>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</si>
  <si>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</si>
  <si>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</si>
  <si>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</si>
  <si>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</si>
  <si>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</si>
  <si>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</si>
  <si>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</si>
  <si>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</si>
  <si>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</si>
  <si>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</si>
  <si>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</si>
  <si>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</si>
  <si>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</si>
  <si>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</si>
  <si>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</si>
  <si>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</si>
  <si>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</si>
  <si>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</si>
  <si>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</si>
  <si>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</si>
  <si>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</si>
  <si>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</si>
  <si>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</si>
  <si>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</si>
  <si>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</si>
  <si>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</si>
  <si>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</si>
  <si>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</si>
  <si>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</si>
  <si>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</si>
  <si>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</si>
  <si>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</si>
  <si>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</si>
  <si>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</si>
  <si>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</si>
  <si>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</si>
  <si>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</si>
  <si>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</si>
  <si>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</si>
  <si>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</si>
  <si>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</si>
  <si>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</si>
  <si>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</si>
  <si>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</si>
  <si>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</si>
  <si>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</si>
  <si>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</si>
  <si>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</si>
  <si>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</si>
  <si>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</si>
  <si>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</si>
  <si>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</si>
  <si>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</si>
  <si>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</si>
  <si>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</si>
  <si>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</si>
  <si>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</si>
  <si>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</si>
  <si>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</si>
  <si>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</si>
  <si>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</si>
  <si>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</si>
  <si>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</si>
  <si>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</si>
  <si>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</si>
  <si>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</si>
  <si>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</si>
  <si>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</si>
  <si>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</si>
  <si>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</si>
  <si>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</si>
  <si>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</si>
  <si>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</si>
  <si>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</si>
  <si>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</si>
  <si>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</si>
  <si>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</si>
  <si>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</si>
  <si>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</si>
  <si>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</si>
  <si>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</si>
  <si>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</si>
  <si>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</si>
  <si>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</si>
  <si>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</si>
  <si>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</si>
  <si>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</si>
  <si>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</si>
  <si>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</si>
  <si>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</si>
  <si>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</si>
  <si>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</si>
  <si>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</si>
  <si>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</si>
  <si>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</si>
  <si>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</si>
  <si>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</si>
  <si>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</si>
  <si>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</si>
  <si>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</si>
  <si>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</si>
  <si>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</si>
  <si>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</si>
  <si>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</si>
  <si>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</si>
  <si>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</si>
  <si>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</si>
  <si>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</si>
  <si>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</si>
  <si>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</si>
  <si>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</si>
  <si>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</si>
  <si>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</si>
  <si>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</si>
  <si>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</si>
  <si>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</si>
  <si>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</si>
  <si>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</si>
  <si>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</si>
  <si>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</si>
  <si>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</si>
  <si>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</si>
  <si>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</si>
  <si>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</si>
  <si>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</si>
  <si>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</si>
  <si>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</si>
  <si>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</si>
  <si>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</si>
  <si>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</si>
  <si>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</si>
  <si>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</si>
  <si>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</si>
  <si>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</si>
  <si>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</si>
  <si>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</si>
  <si>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</si>
  <si>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</si>
  <si>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</si>
  <si>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</si>
  <si>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</si>
  <si>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</si>
  <si>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</si>
  <si>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</si>
  <si>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</si>
  <si>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</si>
  <si>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</si>
  <si>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</si>
  <si>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</si>
  <si>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</si>
  <si>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</si>
  <si>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</si>
  <si>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</si>
  <si>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</si>
  <si>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</si>
  <si>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</si>
  <si>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</si>
  <si>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</si>
  <si>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</si>
  <si>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</si>
  <si>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</si>
  <si>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</si>
  <si>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</si>
  <si>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</si>
  <si>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</si>
  <si>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</si>
  <si>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</si>
  <si>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</si>
  <si>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</si>
  <si>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</si>
  <si>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</si>
  <si>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</si>
  <si>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</si>
  <si>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</si>
  <si>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</si>
  <si>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</si>
  <si>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</si>
  <si>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</si>
  <si>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</si>
  <si>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</si>
  <si>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</si>
  <si>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</si>
  <si>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</si>
  <si>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</si>
  <si>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</si>
  <si>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</si>
  <si>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</si>
  <si>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</si>
  <si>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</si>
  <si>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</si>
  <si>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</si>
  <si>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</si>
  <si>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</si>
  <si>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</si>
  <si>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</si>
  <si>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</si>
  <si>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</si>
  <si>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</si>
  <si>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</si>
  <si>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</si>
  <si>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</si>
  <si>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</si>
  <si>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</si>
  <si>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</si>
  <si>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</si>
  <si>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</si>
  <si>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</si>
  <si>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</si>
  <si>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</si>
  <si>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</si>
  <si>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</si>
  <si>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</si>
  <si>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</si>
  <si>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</si>
  <si>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</si>
  <si>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</si>
  <si>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</si>
  <si>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</si>
  <si>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</si>
  <si>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</si>
  <si>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</si>
  <si>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</si>
  <si>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</si>
  <si>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</si>
  <si>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</si>
  <si>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</si>
  <si>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</si>
  <si>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</si>
  <si>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</si>
  <si>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</si>
  <si>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</si>
  <si>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</si>
  <si>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</si>
  <si>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</si>
  <si>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</si>
  <si>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</si>
  <si>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</si>
  <si>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</si>
  <si>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</si>
  <si>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</si>
  <si>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</si>
  <si>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</si>
  <si>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</si>
  <si>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</si>
  <si>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</si>
  <si>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</si>
  <si>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</si>
  <si>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</si>
  <si>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</si>
  <si>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</si>
  <si>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</si>
  <si>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</si>
  <si>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</si>
  <si>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</si>
  <si>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</si>
  <si>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</si>
  <si>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</si>
  <si>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</si>
  <si>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</si>
  <si>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</si>
  <si>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</si>
  <si>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</si>
  <si>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</si>
  <si>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</si>
  <si>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</si>
  <si>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</si>
  <si>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</si>
  <si>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</si>
  <si>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</si>
  <si>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</si>
  <si>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</si>
  <si>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</si>
  <si>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</si>
  <si>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</si>
  <si>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</si>
  <si>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</si>
  <si>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</si>
  <si>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</si>
  <si>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</si>
  <si>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</si>
  <si>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</si>
  <si>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</si>
  <si>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</si>
  <si>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</si>
  <si>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</si>
  <si>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</si>
  <si>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</si>
  <si>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</si>
  <si>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</si>
  <si>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</si>
  <si>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</si>
  <si>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</si>
  <si>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</si>
  <si>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</si>
  <si>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</si>
  <si>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</si>
  <si>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</si>
  <si>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</si>
  <si>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</si>
  <si>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</si>
  <si>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</si>
  <si>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</si>
  <si>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</si>
  <si>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</si>
  <si>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</si>
  <si>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</si>
  <si>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</si>
  <si>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</si>
  <si>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</si>
  <si>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</si>
  <si>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</si>
  <si>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</si>
  <si>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</si>
  <si>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</si>
  <si>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</si>
  <si>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</si>
  <si>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</si>
  <si>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</si>
  <si>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</si>
  <si>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</si>
  <si>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</si>
  <si>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</si>
  <si>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</si>
  <si>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</si>
  <si>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</si>
  <si>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</si>
  <si>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</si>
  <si>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</si>
  <si>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</si>
  <si>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</si>
  <si>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</si>
  <si>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</si>
  <si>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</si>
  <si>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</si>
  <si>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</si>
  <si>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</si>
  <si>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</si>
  <si>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</si>
  <si>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</si>
  <si>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</si>
  <si>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</si>
  <si>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</si>
  <si>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</si>
  <si>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</si>
  <si>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</si>
  <si>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</si>
  <si>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</si>
  <si>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</si>
  <si>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</si>
  <si>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</si>
  <si>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</si>
  <si>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</si>
  <si>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</si>
  <si>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</si>
  <si>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</si>
  <si>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</si>
  <si>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</si>
  <si>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</si>
  <si>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</si>
  <si>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</si>
  <si>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</si>
  <si>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</si>
  <si>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</si>
  <si>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</si>
  <si>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</si>
  <si>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</si>
  <si>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</si>
  <si>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</si>
  <si>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</si>
  <si>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</si>
  <si>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</si>
  <si>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</si>
  <si>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</si>
  <si>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</si>
  <si>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</si>
  <si>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</si>
  <si>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</si>
  <si>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</si>
  <si>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</si>
  <si>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</si>
  <si>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</si>
  <si>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</si>
  <si>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</si>
  <si>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</si>
  <si>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</si>
  <si>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</si>
  <si>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</si>
  <si>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</si>
  <si>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</si>
  <si>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</si>
  <si>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</si>
  <si>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</si>
  <si>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</si>
  <si>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</si>
  <si>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</si>
  <si>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</si>
  <si>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</si>
  <si>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</si>
  <si>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</si>
  <si>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</si>
  <si>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</si>
  <si>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</si>
  <si>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</si>
  <si>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</si>
  <si>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</si>
  <si>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</si>
  <si>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</si>
  <si>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</si>
  <si>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</si>
  <si>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</si>
  <si>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</si>
  <si>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</si>
  <si>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</si>
  <si>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</si>
  <si>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</si>
  <si>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</si>
  <si>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</si>
  <si>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</si>
  <si>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</si>
  <si>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</si>
  <si>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</si>
  <si>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</si>
  <si>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</si>
  <si>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</si>
  <si>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</si>
  <si>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</si>
  <si>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</si>
  <si>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</si>
  <si>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</si>
  <si>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</si>
  <si>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</si>
  <si>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</si>
  <si>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</si>
  <si>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</si>
  <si>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</si>
  <si>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</si>
  <si>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</si>
  <si>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</si>
  <si>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</si>
  <si>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</si>
  <si>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</si>
  <si>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</si>
  <si>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</si>
  <si>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</si>
  <si>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</si>
  <si>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</si>
  <si>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</si>
  <si>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</si>
  <si>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</si>
  <si>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</si>
  <si>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</si>
  <si>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</si>
  <si>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</si>
  <si>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</si>
  <si>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</si>
  <si>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</si>
  <si>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</si>
  <si>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</si>
  <si>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</si>
  <si>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</si>
  <si>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</si>
  <si>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</si>
  <si>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</si>
  <si>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</si>
  <si>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</si>
  <si>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</si>
  <si>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</si>
  <si>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</si>
  <si>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</si>
  <si>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</si>
  <si>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</si>
  <si>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</si>
  <si>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</si>
  <si>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</si>
  <si>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</si>
  <si>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</si>
  <si>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</si>
  <si>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</si>
  <si>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</si>
  <si>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</si>
  <si>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</si>
  <si>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</si>
  <si>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</si>
  <si>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</si>
  <si>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</si>
  <si>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</si>
  <si>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</si>
  <si>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</si>
  <si>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</si>
  <si>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</si>
  <si>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</si>
  <si>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</si>
  <si>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</si>
  <si>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</si>
  <si>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</si>
  <si>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</si>
  <si>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</si>
  <si>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</si>
  <si>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</si>
  <si>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</si>
  <si>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</si>
  <si>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</si>
  <si>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</si>
  <si>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</si>
  <si>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</si>
  <si>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</si>
  <si>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</si>
  <si>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</si>
  <si>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</si>
  <si>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</si>
  <si>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</si>
  <si>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</si>
  <si>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</si>
  <si>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</si>
  <si>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</si>
  <si>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</si>
  <si>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</si>
  <si>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</si>
  <si>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</si>
  <si>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</si>
  <si>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</si>
  <si>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</si>
  <si>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</si>
  <si>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</si>
  <si>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</si>
  <si>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</si>
  <si>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</si>
  <si>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</si>
  <si>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</si>
  <si>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</si>
  <si>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</si>
  <si>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</si>
  <si>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</si>
  <si>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</si>
  <si>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</si>
  <si>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</si>
  <si>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</si>
  <si>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</si>
  <si>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</si>
  <si>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</si>
  <si>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</si>
  <si>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</si>
  <si>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</si>
  <si>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</si>
  <si>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</si>
  <si>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</si>
  <si>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</si>
  <si>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</si>
  <si>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</si>
  <si>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</si>
  <si>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</si>
  <si>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</si>
  <si>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</si>
  <si>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</si>
  <si>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</si>
  <si>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</si>
  <si>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</si>
  <si>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</si>
  <si>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</si>
  <si>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</si>
  <si>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</si>
  <si>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</si>
  <si>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</si>
  <si>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</si>
  <si>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</si>
  <si>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</si>
  <si>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</si>
  <si>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</si>
  <si>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</si>
  <si>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</si>
  <si>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</si>
  <si>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</si>
  <si>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</si>
  <si>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</si>
  <si>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</si>
  <si>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</si>
  <si>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</si>
  <si>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</si>
  <si>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</si>
  <si>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</si>
  <si>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</si>
  <si>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</si>
  <si>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</si>
  <si>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</si>
  <si>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</si>
  <si>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</si>
  <si>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</si>
  <si>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</si>
  <si>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</si>
  <si>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</si>
  <si>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</si>
  <si>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</si>
  <si>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</si>
  <si>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</si>
  <si>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</si>
  <si>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</si>
  <si>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</si>
  <si>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</si>
  <si>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</si>
  <si>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</si>
  <si>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</si>
  <si>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</si>
  <si>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</si>
  <si>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</si>
  <si>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</si>
  <si>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</si>
  <si>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</si>
  <si>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</si>
  <si>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</si>
  <si>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</si>
  <si>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</si>
  <si>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</si>
  <si>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</si>
  <si>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</si>
  <si>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</si>
  <si>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</si>
  <si>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</si>
  <si>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</si>
  <si>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</si>
  <si>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</si>
  <si>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</si>
  <si>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</si>
  <si>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</si>
  <si>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</si>
  <si>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</si>
  <si>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</si>
  <si>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</si>
  <si>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</si>
  <si>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</si>
  <si>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</si>
  <si>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</si>
  <si>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</si>
  <si>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</si>
  <si>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</si>
  <si>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</si>
  <si>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</si>
  <si>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</si>
  <si>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</si>
  <si>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</si>
  <si>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</si>
  <si>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</si>
  <si>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</si>
  <si>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</si>
  <si>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</si>
  <si>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</si>
  <si>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</si>
  <si>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</si>
  <si>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</si>
  <si>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</si>
  <si>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</si>
  <si>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</si>
  <si>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</si>
  <si>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</si>
  <si>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</si>
  <si>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</si>
  <si>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</si>
  <si>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</si>
  <si>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</si>
  <si>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</si>
  <si>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</si>
  <si>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</si>
  <si>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</si>
  <si>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</si>
  <si>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</si>
  <si>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</si>
  <si>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</si>
  <si>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</si>
  <si>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</si>
  <si>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</si>
  <si>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</si>
  <si>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</si>
  <si>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</si>
  <si>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</si>
  <si>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</si>
  <si>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</si>
  <si>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</si>
  <si>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</si>
  <si>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</si>
  <si>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</si>
  <si>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</si>
  <si>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</si>
  <si>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</si>
  <si>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</si>
  <si>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</si>
  <si>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</si>
  <si>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</si>
  <si>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</si>
  <si>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</si>
  <si>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</si>
  <si>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</si>
  <si>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</si>
  <si>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</si>
  <si>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</si>
  <si>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</si>
  <si>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</si>
  <si>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</si>
  <si>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</si>
  <si>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</si>
  <si>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</si>
  <si>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</si>
  <si>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</si>
  <si>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</si>
  <si>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</si>
  <si>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</si>
  <si>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</si>
  <si>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</si>
  <si>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</si>
  <si>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</si>
  <si>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</si>
  <si>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</si>
  <si>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</si>
  <si>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</si>
  <si>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</si>
  <si>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</si>
  <si>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</si>
  <si>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</si>
  <si>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</si>
  <si>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</si>
  <si>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</si>
  <si>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</si>
  <si>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</si>
  <si>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</si>
  <si>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</si>
  <si>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</si>
  <si>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</si>
  <si>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</si>
  <si>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</si>
  <si>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</si>
  <si>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</si>
  <si>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</si>
  <si>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</si>
  <si>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</si>
  <si>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</si>
  <si>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</si>
  <si>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</si>
  <si>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</si>
  <si>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</si>
  <si>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</si>
  <si>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</si>
  <si>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</si>
  <si>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</si>
  <si>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</si>
  <si>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</si>
  <si>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</si>
  <si>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</si>
  <si>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</si>
  <si>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</si>
  <si>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</si>
  <si>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</si>
  <si>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</si>
  <si>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</si>
  <si>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</si>
  <si>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</si>
  <si>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</si>
  <si>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</si>
  <si>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</si>
  <si>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</si>
  <si>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</si>
  <si>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</si>
  <si>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</si>
  <si>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</si>
  <si>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</si>
  <si>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</si>
  <si>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</si>
  <si>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</si>
  <si>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</si>
  <si>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</si>
  <si>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</si>
  <si>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</si>
  <si>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</si>
  <si>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</si>
  <si>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</si>
  <si>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</si>
  <si>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</si>
  <si>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</si>
  <si>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</si>
  <si>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</si>
  <si>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</si>
  <si>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</si>
  <si>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</si>
  <si>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</si>
  <si>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</si>
  <si>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</si>
  <si>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</si>
  <si>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</si>
  <si>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</si>
  <si>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</si>
  <si>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</si>
  <si>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</si>
  <si>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</si>
  <si>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</si>
  <si>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</si>
  <si>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</si>
  <si>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</si>
  <si>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</si>
  <si>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</si>
  <si>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</si>
  <si>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</si>
  <si>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</si>
  <si>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</si>
  <si>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</si>
  <si>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</si>
  <si>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</si>
  <si>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</si>
  <si>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</si>
  <si>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</si>
  <si>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</si>
  <si>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</si>
  <si>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</si>
  <si>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</si>
  <si>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</si>
  <si>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</si>
  <si>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</si>
  <si>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</si>
  <si>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</si>
  <si>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</si>
  <si>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</si>
  <si>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</si>
  <si>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</si>
  <si>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</si>
  <si>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</si>
  <si>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</si>
  <si>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</si>
  <si>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</si>
  <si>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</si>
  <si>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</si>
  <si>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</si>
  <si>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</si>
  <si>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</si>
  <si>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</si>
  <si>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</si>
  <si>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</si>
  <si>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</si>
  <si>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</si>
  <si>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</si>
  <si>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</si>
  <si>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</si>
  <si>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</si>
  <si>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</si>
  <si>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</si>
  <si>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</si>
  <si>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</si>
  <si>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</si>
  <si>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</si>
  <si>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</si>
  <si>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</si>
  <si>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</si>
  <si>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</si>
  <si>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</si>
  <si>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</si>
  <si>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</si>
  <si>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</si>
  <si>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</si>
  <si>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</si>
  <si>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</si>
  <si>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</si>
  <si>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</si>
  <si>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</si>
  <si>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</si>
  <si>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</si>
  <si>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</si>
  <si>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</si>
  <si>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</si>
  <si>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</si>
  <si>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</si>
  <si>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</si>
  <si>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</si>
  <si>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</si>
  <si>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</si>
  <si>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</si>
  <si>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</si>
  <si>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</si>
  <si>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</si>
  <si>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</si>
  <si>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</si>
  <si>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</si>
  <si>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</si>
  <si>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</si>
  <si>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</si>
  <si>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</si>
  <si>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</si>
  <si>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</si>
  <si>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</si>
  <si>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</si>
  <si>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</si>
  <si>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</si>
  <si>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</si>
  <si>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</si>
  <si>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</si>
  <si>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</si>
  <si>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</si>
  <si>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</si>
  <si>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</si>
  <si>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</si>
  <si>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</si>
  <si>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</si>
  <si>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</si>
  <si>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</si>
  <si>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</si>
  <si>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</si>
  <si>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</si>
  <si>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</si>
  <si>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</si>
  <si>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</si>
  <si>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</si>
  <si>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</si>
  <si>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</si>
  <si>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</si>
  <si>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</si>
  <si>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</si>
  <si>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</si>
  <si>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</si>
  <si>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</si>
  <si>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</si>
  <si>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</si>
  <si>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</si>
  <si>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</si>
  <si>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</si>
  <si>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</si>
  <si>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</si>
  <si>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</si>
  <si>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</si>
  <si>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</si>
  <si>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</si>
  <si>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</si>
  <si>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</si>
  <si>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</si>
  <si>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</si>
  <si>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</si>
  <si>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</si>
  <si>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</si>
  <si>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</si>
  <si>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</si>
  <si>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</si>
  <si>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</si>
  <si>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</si>
  <si>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</si>
  <si>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</si>
  <si>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</si>
  <si>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</si>
  <si>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</si>
  <si>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</si>
  <si>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</si>
  <si>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</si>
  <si>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</si>
  <si>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</si>
  <si>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</si>
  <si>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</si>
  <si>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</si>
  <si>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</si>
  <si>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</si>
  <si>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</si>
  <si>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</si>
  <si>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</si>
  <si>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</si>
  <si>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</si>
  <si>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</si>
  <si>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</si>
  <si>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</si>
  <si>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</si>
  <si>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</si>
  <si>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</si>
  <si>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</si>
  <si>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</si>
  <si>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</si>
  <si>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</si>
  <si>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</si>
  <si>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</si>
  <si>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</si>
  <si>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</si>
  <si>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</si>
  <si>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</si>
  <si>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</si>
  <si>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</si>
  <si>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</si>
  <si>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</si>
  <si>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</si>
  <si>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</si>
  <si>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</si>
  <si>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</si>
  <si>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</si>
  <si>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</si>
  <si>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</si>
  <si>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</si>
  <si>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</si>
  <si>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</si>
  <si>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</si>
  <si>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</si>
  <si>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</si>
  <si>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</si>
  <si>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</si>
  <si>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</si>
  <si>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</si>
  <si>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</si>
  <si>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</si>
  <si>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</si>
  <si>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</si>
  <si>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</si>
  <si>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</si>
  <si>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</si>
  <si>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</si>
  <si>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</si>
  <si>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</si>
  <si>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</si>
  <si>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</si>
  <si>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</si>
  <si>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</si>
  <si>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</si>
  <si>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</si>
  <si>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</si>
  <si>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</si>
  <si>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</si>
  <si>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</si>
  <si>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</si>
  <si>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</si>
  <si>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</si>
  <si>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</si>
  <si>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</si>
  <si>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</si>
  <si>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</si>
  <si>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</si>
  <si>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</si>
  <si>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</si>
  <si>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</si>
  <si>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</si>
  <si>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</si>
  <si>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</si>
  <si>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</si>
  <si>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</si>
  <si>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</si>
  <si>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</si>
  <si>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</si>
  <si>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</si>
  <si>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</si>
  <si>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</si>
  <si>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</si>
  <si>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</si>
  <si>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</si>
  <si>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</si>
  <si>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</si>
  <si>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</si>
  <si>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</si>
  <si>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</si>
  <si>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</si>
  <si>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</si>
  <si>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</si>
  <si>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</si>
  <si>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</si>
  <si>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</si>
  <si>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</si>
  <si>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</si>
  <si>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</si>
  <si>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</si>
  <si>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</si>
  <si>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</si>
  <si>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</si>
  <si>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</si>
  <si>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</si>
  <si>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</si>
  <si>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</si>
  <si>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</si>
  <si>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</si>
  <si>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</si>
  <si>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</si>
  <si>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</si>
  <si>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</si>
  <si>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</si>
  <si>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</si>
  <si>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</si>
  <si>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</si>
  <si>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</si>
  <si>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</si>
  <si>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</si>
  <si>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</si>
  <si>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</si>
  <si>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</si>
  <si>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</si>
  <si>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</si>
  <si>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</si>
  <si>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</si>
  <si>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</si>
  <si>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</si>
  <si>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</si>
  <si>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</si>
  <si>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</si>
  <si>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</si>
  <si>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</si>
  <si>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</si>
  <si>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</si>
  <si>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</si>
  <si>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</si>
  <si>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</si>
  <si>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</si>
  <si>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</si>
  <si>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</si>
  <si>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</si>
  <si>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</si>
  <si>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</si>
  <si>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</si>
  <si>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</si>
  <si>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</si>
  <si>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</si>
  <si>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</si>
  <si>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</si>
  <si>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</si>
  <si>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</si>
  <si>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</si>
  <si>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</si>
  <si>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</si>
  <si>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</si>
  <si>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</si>
  <si>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</si>
  <si>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</si>
  <si>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</si>
  <si>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</si>
  <si>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</si>
  <si>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</si>
  <si>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</si>
  <si>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</si>
  <si>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</si>
  <si>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</si>
  <si>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</si>
  <si>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</si>
  <si>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</si>
  <si>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</si>
  <si>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</si>
  <si>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</si>
  <si>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</si>
  <si>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</si>
  <si>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</si>
  <si>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</si>
  <si>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</si>
  <si>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</si>
  <si>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</si>
  <si>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</si>
  <si>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</si>
  <si>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</si>
  <si>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</si>
  <si>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</si>
  <si>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</si>
  <si>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</si>
  <si>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</si>
  <si>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</si>
  <si>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</si>
  <si>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</si>
  <si>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</si>
  <si>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</si>
  <si>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</si>
  <si>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</si>
  <si>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</si>
  <si>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</si>
  <si>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</si>
  <si>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</si>
  <si>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</si>
  <si>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</si>
  <si>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</si>
  <si>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</si>
  <si>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</si>
  <si>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</si>
  <si>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</si>
  <si>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</si>
  <si>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</si>
  <si>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</si>
  <si>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</si>
  <si>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</si>
  <si>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</si>
  <si>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</si>
  <si>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</si>
  <si>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</si>
  <si>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</si>
  <si>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</si>
  <si>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</si>
  <si>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</si>
  <si>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</si>
  <si>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</si>
  <si>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</si>
  <si>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</si>
  <si>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</si>
  <si>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</si>
  <si>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</si>
  <si>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</si>
  <si>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</si>
  <si>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</si>
  <si>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</si>
  <si>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</si>
  <si>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</si>
  <si>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</si>
  <si>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</si>
  <si>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</si>
  <si>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</si>
  <si>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</si>
  <si>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</si>
  <si>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</si>
  <si>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</si>
  <si>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</si>
  <si>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</si>
  <si>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</si>
  <si>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</si>
  <si>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</si>
  <si>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</si>
  <si>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</si>
  <si>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</si>
  <si>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</si>
  <si>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</si>
  <si>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</si>
  <si>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</si>
  <si>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</si>
  <si>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</si>
  <si>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</si>
  <si>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</si>
  <si>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</si>
  <si>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</si>
  <si>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</si>
  <si>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</si>
  <si>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</si>
  <si>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</si>
  <si>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</si>
  <si>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</si>
  <si>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</si>
  <si>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</si>
  <si>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</si>
  <si>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</si>
  <si>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</si>
  <si>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</si>
  <si>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</si>
  <si>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</si>
  <si>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</si>
  <si>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</si>
  <si>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</si>
  <si>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</si>
  <si>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</si>
  <si>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</si>
  <si>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</si>
  <si>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</si>
  <si>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</si>
  <si>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</si>
  <si>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</si>
  <si>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</si>
  <si>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</si>
  <si>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</si>
  <si>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</si>
  <si>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</si>
  <si>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</si>
  <si>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</si>
  <si>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</si>
  <si>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</si>
  <si>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</si>
  <si>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</si>
  <si>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</si>
  <si>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</si>
  <si>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</si>
  <si>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</si>
  <si>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</si>
  <si>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</si>
  <si>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</si>
  <si>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</si>
  <si>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</si>
  <si>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</si>
  <si>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</si>
  <si>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</si>
  <si>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</si>
  <si>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</si>
  <si>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</si>
  <si>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</si>
  <si>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</si>
  <si>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</si>
  <si>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</si>
  <si>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</si>
  <si>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</si>
  <si>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</si>
  <si>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</si>
  <si>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</si>
  <si>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</si>
  <si>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</si>
  <si>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</si>
  <si>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</si>
  <si>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</si>
  <si>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</si>
  <si>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</si>
  <si>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</si>
  <si>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</si>
  <si>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</si>
  <si>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</si>
  <si>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</si>
  <si>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</si>
  <si>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</si>
  <si>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</si>
  <si>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</si>
  <si>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</si>
  <si>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</si>
  <si>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</si>
  <si>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</si>
  <si>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</si>
  <si>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</si>
  <si>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</si>
  <si>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</si>
  <si>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</si>
  <si>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</si>
  <si>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</si>
  <si>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</si>
  <si>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</si>
  <si>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</si>
  <si>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</si>
  <si>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</si>
  <si>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</si>
  <si>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</si>
  <si>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</si>
  <si>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</si>
  <si>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</si>
  <si>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</si>
  <si>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</si>
  <si>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</si>
  <si>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</si>
  <si>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</si>
  <si>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</si>
  <si>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</si>
  <si>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</si>
  <si>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</si>
  <si>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</si>
  <si>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</si>
  <si>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</si>
  <si>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</si>
  <si>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</si>
  <si>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</si>
  <si>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</si>
  <si>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</si>
  <si>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</si>
  <si>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</si>
  <si>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</si>
  <si>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</si>
  <si>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</si>
  <si>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</si>
  <si>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</si>
  <si>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</si>
  <si>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</si>
  <si>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</si>
  <si>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</si>
  <si>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</si>
  <si>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</si>
  <si>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</si>
  <si>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</si>
  <si>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</si>
  <si>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</si>
  <si>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</si>
  <si>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</si>
  <si>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</si>
  <si>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</si>
  <si>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</si>
  <si>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</si>
  <si>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</si>
  <si>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</si>
  <si>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</si>
  <si>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</si>
  <si>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</si>
  <si>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</si>
  <si>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</si>
  <si>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</si>
  <si>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</si>
  <si>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</si>
  <si>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</si>
  <si>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</si>
  <si>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</si>
  <si>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</si>
  <si>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</si>
  <si>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</si>
  <si>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</si>
  <si>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</si>
  <si>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</si>
  <si>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</si>
  <si>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</si>
  <si>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</si>
  <si>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</si>
  <si>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</si>
  <si>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</si>
  <si>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</si>
  <si>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</si>
  <si>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</si>
  <si>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</si>
  <si>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</si>
  <si>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</si>
  <si>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</si>
  <si>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</si>
  <si>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</si>
  <si>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</si>
  <si>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</si>
  <si>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</si>
  <si>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</si>
  <si>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</si>
  <si>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</si>
  <si>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</si>
  <si>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</si>
  <si>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</si>
  <si>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</si>
  <si>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</si>
  <si>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</si>
  <si>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</si>
  <si>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</si>
  <si>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</si>
  <si>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</si>
  <si>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</si>
  <si>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</si>
  <si>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</si>
  <si>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</si>
  <si>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</si>
  <si>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</si>
  <si>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</si>
  <si>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</si>
  <si>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</si>
  <si>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</si>
  <si>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</si>
  <si>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</si>
  <si>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</si>
  <si>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</si>
  <si>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</si>
  <si>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</si>
  <si>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</si>
  <si>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</si>
  <si>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</si>
  <si>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</si>
  <si>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</si>
  <si>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</si>
  <si>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</si>
  <si>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</si>
  <si>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</si>
  <si>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</si>
  <si>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</si>
  <si>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</si>
  <si>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</si>
  <si>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</si>
  <si>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</si>
  <si>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</si>
  <si>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</si>
  <si>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</si>
  <si>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</si>
  <si>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</si>
  <si>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</si>
  <si>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</si>
  <si>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</si>
  <si>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</si>
  <si>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</si>
  <si>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</si>
  <si>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</si>
  <si>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</si>
  <si>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</si>
  <si>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</si>
  <si>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</si>
  <si>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</si>
  <si>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</si>
  <si>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</si>
  <si>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</si>
  <si>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</si>
  <si>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</si>
  <si>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</si>
  <si>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</si>
  <si>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</si>
  <si>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</si>
  <si>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</si>
  <si>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</si>
  <si>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</si>
  <si>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</si>
  <si>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</si>
  <si>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</si>
  <si>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</si>
  <si>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</si>
  <si>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</si>
  <si>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</si>
  <si>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</si>
  <si>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</si>
  <si>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</si>
  <si>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</si>
  <si>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</si>
  <si>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</si>
  <si>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</si>
  <si>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</si>
  <si>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</si>
  <si>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</si>
  <si>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</si>
  <si>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</si>
  <si>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</si>
  <si>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</si>
  <si>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</si>
  <si>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</si>
  <si>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</si>
  <si>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</si>
  <si>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</si>
  <si>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</si>
  <si>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</si>
  <si>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</si>
  <si>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</si>
  <si>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</si>
  <si>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</si>
  <si>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</si>
  <si>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</si>
  <si>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</si>
  <si>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</si>
  <si>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</si>
  <si>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</si>
  <si>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</si>
  <si>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</si>
  <si>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</si>
  <si>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</si>
  <si>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</si>
  <si>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</si>
  <si>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</si>
  <si>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</si>
  <si>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</si>
  <si>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</si>
  <si>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</si>
  <si>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</si>
  <si>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</si>
  <si>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</si>
  <si>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</si>
  <si>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</si>
  <si>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</si>
  <si>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</si>
  <si>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</si>
  <si>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</si>
  <si>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</si>
  <si>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</si>
  <si>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</si>
  <si>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</si>
  <si>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</si>
  <si>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</si>
  <si>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</si>
  <si>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</si>
  <si>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</si>
  <si>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</si>
  <si>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</si>
  <si>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</si>
  <si>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</si>
  <si>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</si>
  <si>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</si>
  <si>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</si>
  <si>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</si>
  <si>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</si>
  <si>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</si>
  <si>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</si>
  <si>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</si>
  <si>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</si>
  <si>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</si>
  <si>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</si>
  <si>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</si>
  <si>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</si>
  <si>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</si>
  <si>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</si>
  <si>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</si>
  <si>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</si>
  <si>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</si>
  <si>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</si>
  <si>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</si>
  <si>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</si>
  <si>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</si>
  <si>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</si>
  <si>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</si>
  <si>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</si>
  <si>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</si>
  <si>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</si>
  <si>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</si>
  <si>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</si>
  <si>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</si>
  <si>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</si>
  <si>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</si>
  <si>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</si>
  <si>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</si>
  <si>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</si>
  <si>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</si>
  <si>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</si>
  <si>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</si>
  <si>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</si>
  <si>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</si>
  <si>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</si>
  <si>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</si>
  <si>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</si>
  <si>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</si>
  <si>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</si>
  <si>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</si>
  <si>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</si>
  <si>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</si>
  <si>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</si>
  <si>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</si>
  <si>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</si>
  <si>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</si>
  <si>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</si>
  <si>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</si>
  <si>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</si>
  <si>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</si>
  <si>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</si>
  <si>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</si>
  <si>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</si>
  <si>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</si>
  <si>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</si>
  <si>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</si>
  <si>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</si>
  <si>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</si>
  <si>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</si>
  <si>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</si>
  <si>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</si>
  <si>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</si>
  <si>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</si>
  <si>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</si>
  <si>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</si>
  <si>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</si>
  <si>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</si>
  <si>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</si>
  <si>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</si>
  <si>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</si>
  <si>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</si>
  <si>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</si>
  <si>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</si>
  <si>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</si>
  <si>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</si>
  <si>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</si>
  <si>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</si>
  <si>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</si>
  <si>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</si>
  <si>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</si>
  <si>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</si>
  <si>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</si>
  <si>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</si>
  <si>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</si>
  <si>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</si>
  <si>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</si>
  <si>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</si>
  <si>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</si>
  <si>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</si>
  <si>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</si>
  <si>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</si>
  <si>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</si>
  <si>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</si>
  <si>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</si>
  <si>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</si>
  <si>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</si>
  <si>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</si>
  <si>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</si>
  <si>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</si>
  <si>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</si>
  <si>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</si>
  <si>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</si>
  <si>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</si>
  <si>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</si>
  <si>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</si>
  <si>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</si>
  <si>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</si>
  <si>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</si>
  <si>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</si>
  <si>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</si>
  <si>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</si>
  <si>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</si>
  <si>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</si>
  <si>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</si>
  <si>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</si>
  <si>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</si>
  <si>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</si>
  <si>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</si>
  <si>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</si>
  <si>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</si>
  <si>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</si>
  <si>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</si>
  <si>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</si>
  <si>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</si>
  <si>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</si>
  <si>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</si>
  <si>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</si>
  <si>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</si>
  <si>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</si>
  <si>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</si>
  <si>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</si>
  <si>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</si>
  <si>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</si>
  <si>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</si>
  <si>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</si>
  <si>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</si>
  <si>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</si>
  <si>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</si>
  <si>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</si>
  <si>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</si>
  <si>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</si>
  <si>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</si>
  <si>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</si>
  <si>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</si>
  <si>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</si>
  <si>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</si>
  <si>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</si>
  <si>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</si>
  <si>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</si>
  <si>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</si>
  <si>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</si>
  <si>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</si>
  <si>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</si>
  <si>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</si>
  <si>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</si>
  <si>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</si>
  <si>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</si>
  <si>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</si>
  <si>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</si>
  <si>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</si>
  <si>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</si>
  <si>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</si>
  <si>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</si>
  <si>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</si>
  <si>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</si>
  <si>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</si>
  <si>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</si>
  <si>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</si>
  <si>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</si>
  <si>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</si>
  <si>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</si>
  <si>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</si>
  <si>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</si>
  <si>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</si>
  <si>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</si>
  <si>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</si>
  <si>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</si>
  <si>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</si>
  <si>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</si>
  <si>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</si>
  <si>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</si>
  <si>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</si>
  <si>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</si>
  <si>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</si>
  <si>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</si>
  <si>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</si>
  <si>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</si>
  <si>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</si>
  <si>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</si>
  <si>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</si>
  <si>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</si>
  <si>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</si>
  <si>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</si>
  <si>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</si>
  <si>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</si>
  <si>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</si>
  <si>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</si>
  <si>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</si>
  <si>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</si>
  <si>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</si>
  <si>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</si>
  <si>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</si>
  <si>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</si>
  <si>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</si>
  <si>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</si>
  <si>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</si>
  <si>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</si>
  <si>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</si>
  <si>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</si>
  <si>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</si>
  <si>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</si>
  <si>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</si>
  <si>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</si>
  <si>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</si>
  <si>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</si>
  <si>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</si>
  <si>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</si>
  <si>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</si>
  <si>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</si>
  <si>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</si>
  <si>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</si>
  <si>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</si>
  <si>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</si>
  <si>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</si>
  <si>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</si>
  <si>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</si>
  <si>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</si>
  <si>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</si>
  <si>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</si>
  <si>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</si>
  <si>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</si>
  <si>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</si>
  <si>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</si>
  <si>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</si>
  <si>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</si>
  <si>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</si>
  <si>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</si>
  <si>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</si>
  <si>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</si>
  <si>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</si>
  <si>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</si>
  <si>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</si>
  <si>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</si>
  <si>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</si>
  <si>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</si>
  <si>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</si>
  <si>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</si>
  <si>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</si>
  <si>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</si>
  <si>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</si>
  <si>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</si>
  <si>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</si>
  <si>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</si>
  <si>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</si>
  <si>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</si>
  <si>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</si>
  <si>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</si>
  <si>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</si>
  <si>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</si>
  <si>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</si>
  <si>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</si>
  <si>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</si>
  <si>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</si>
  <si>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</si>
  <si>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</si>
  <si>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</si>
  <si>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</si>
  <si>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</si>
  <si>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</si>
  <si>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</si>
  <si>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</si>
  <si>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</si>
  <si>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</si>
  <si>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</si>
  <si>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</si>
  <si>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</si>
  <si>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</si>
  <si>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</si>
  <si>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</si>
  <si>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</si>
  <si>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</si>
  <si>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</si>
  <si>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</si>
  <si>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</si>
  <si>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</si>
  <si>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</si>
  <si>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</si>
  <si>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</si>
  <si>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</si>
  <si>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</si>
  <si>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</si>
  <si>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</si>
  <si>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</si>
  <si>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</si>
  <si>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</si>
  <si>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</si>
  <si>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</si>
  <si>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</si>
  <si>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</si>
  <si>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</si>
  <si>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</si>
  <si>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</si>
  <si>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</si>
  <si>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</si>
  <si>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</si>
  <si>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</si>
  <si>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</si>
  <si>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</si>
  <si>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</si>
  <si>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</si>
  <si>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</si>
  <si>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</si>
  <si>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</si>
  <si>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</si>
  <si>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</si>
  <si>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</si>
  <si>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</si>
  <si>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</si>
  <si>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</si>
  <si>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</si>
  <si>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</si>
  <si>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</si>
  <si>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</si>
  <si>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</si>
  <si>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</si>
  <si>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</si>
  <si>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</si>
  <si>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</si>
  <si>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</si>
  <si>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</si>
  <si>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</si>
  <si>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</si>
  <si>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</si>
  <si>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</si>
  <si>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</si>
  <si>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</si>
  <si>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</si>
  <si>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</si>
  <si>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</si>
  <si>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</si>
  <si>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</si>
  <si>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</si>
  <si>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</si>
  <si>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</si>
  <si>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</si>
  <si>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</si>
  <si>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</si>
  <si>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</si>
  <si>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</si>
  <si>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</si>
  <si>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</si>
  <si>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</si>
  <si>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</si>
  <si>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</si>
  <si>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</si>
  <si>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</si>
  <si>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</si>
  <si>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</si>
  <si>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</si>
  <si>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</si>
  <si>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</si>
  <si>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</si>
  <si>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</si>
  <si>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</si>
  <si>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</si>
  <si>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</si>
  <si>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</si>
  <si>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</si>
  <si>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</si>
  <si>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</si>
  <si>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</si>
  <si>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</si>
  <si>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</si>
  <si>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</si>
  <si>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</si>
  <si>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</si>
  <si>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</si>
  <si>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</si>
  <si>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</si>
  <si>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</si>
  <si>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</si>
  <si>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</si>
  <si>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</si>
  <si>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</si>
  <si>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</si>
  <si>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</si>
  <si>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</si>
  <si>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</si>
  <si>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</si>
  <si>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</si>
  <si>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</si>
  <si>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</si>
  <si>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</si>
  <si>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</si>
  <si>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</si>
  <si>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</si>
  <si>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</si>
  <si>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</si>
  <si>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</si>
  <si>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</si>
  <si>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</si>
  <si>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</si>
  <si>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</si>
  <si>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</si>
  <si>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</si>
  <si>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</si>
  <si>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</si>
  <si>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</si>
  <si>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</si>
  <si>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</si>
  <si>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</si>
  <si>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</si>
  <si>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</si>
  <si>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</si>
  <si>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</si>
  <si>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</si>
  <si>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</si>
  <si>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</si>
  <si>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</si>
  <si>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</si>
  <si>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</si>
  <si>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</si>
  <si>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</si>
  <si>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</si>
  <si>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</si>
  <si>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</si>
  <si>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</si>
  <si>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</si>
  <si>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</si>
  <si>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</si>
  <si>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</si>
  <si>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</si>
  <si>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</si>
  <si>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</si>
  <si>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</si>
  <si>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</si>
  <si>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</si>
  <si>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</si>
  <si>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</si>
  <si>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</si>
  <si>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</si>
  <si>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</si>
  <si>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</si>
  <si>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</si>
  <si>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</si>
  <si>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</si>
  <si>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</si>
  <si>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</si>
  <si>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</si>
  <si>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</si>
  <si>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</si>
  <si>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</si>
  <si>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</si>
  <si>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</si>
  <si>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</si>
  <si>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</si>
  <si>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</si>
  <si>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</si>
  <si>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</si>
  <si>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</si>
  <si>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</si>
  <si>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</si>
  <si>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</si>
  <si>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</si>
  <si>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</si>
  <si>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</si>
  <si>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</si>
  <si>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</si>
  <si>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</si>
  <si>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</si>
  <si>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</si>
  <si>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</si>
  <si>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</si>
  <si>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</si>
  <si>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</si>
  <si>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</si>
  <si>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</si>
  <si>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</si>
  <si>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</si>
  <si>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</si>
  <si>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</si>
  <si>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</si>
  <si>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</si>
  <si>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</si>
  <si>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</si>
  <si>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</si>
  <si>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</si>
  <si>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</si>
  <si>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</si>
  <si>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</si>
  <si>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</si>
  <si>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</si>
  <si>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</si>
  <si>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</si>
  <si>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</si>
  <si>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</si>
  <si>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</si>
  <si>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</si>
  <si>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</si>
  <si>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</si>
  <si>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</si>
  <si>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</si>
  <si>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</si>
  <si>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</si>
  <si>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</si>
  <si>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</si>
  <si>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</si>
  <si>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</si>
  <si>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</si>
  <si>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</si>
  <si>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</si>
  <si>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</si>
  <si>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</si>
  <si>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</si>
  <si>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</si>
  <si>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</si>
  <si>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</si>
  <si>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</si>
  <si>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</si>
  <si>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</si>
  <si>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</si>
  <si>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</si>
  <si>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</si>
  <si>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</si>
  <si>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</si>
  <si>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</si>
  <si>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</si>
  <si>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</si>
  <si>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</si>
  <si>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</si>
  <si>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</si>
  <si>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</si>
  <si>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</si>
  <si>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</si>
  <si>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</si>
  <si>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</si>
  <si>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</si>
  <si>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</si>
  <si>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</si>
  <si>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</si>
  <si>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</si>
  <si>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</si>
  <si>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</si>
  <si>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</si>
  <si>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</si>
  <si>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</si>
  <si>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</si>
  <si>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</si>
  <si>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</si>
  <si>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</si>
  <si>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</si>
  <si>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</si>
  <si>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</si>
  <si>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</si>
  <si>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</si>
  <si>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</si>
  <si>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</si>
  <si>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</si>
  <si>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</si>
  <si>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</si>
  <si>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</si>
  <si>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</si>
  <si>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</si>
  <si>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</si>
  <si>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</si>
  <si>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</si>
  <si>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</si>
  <si>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</si>
  <si>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</si>
  <si>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</si>
  <si>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</si>
  <si>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</si>
  <si>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</si>
  <si>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</si>
  <si>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</si>
  <si>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</si>
  <si>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</si>
  <si>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</si>
  <si>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</si>
  <si>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</si>
  <si>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</si>
  <si>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</si>
  <si>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</si>
  <si>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</si>
  <si>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</si>
  <si>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</si>
  <si>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</si>
  <si>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</si>
  <si>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</si>
  <si>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</si>
  <si>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</si>
  <si>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</si>
  <si>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</si>
  <si>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</si>
  <si>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</si>
  <si>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</si>
  <si>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</si>
  <si>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</si>
  <si>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</si>
  <si>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</si>
  <si>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</si>
  <si>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</si>
  <si>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</si>
  <si>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</si>
  <si>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</si>
  <si>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</si>
  <si>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</si>
  <si>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</si>
  <si>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</si>
  <si>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</si>
  <si>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</si>
  <si>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</si>
  <si>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</si>
  <si>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</si>
  <si>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</si>
  <si>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</si>
  <si>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</si>
  <si>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</si>
  <si>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</si>
  <si>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</si>
  <si>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</si>
  <si>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</si>
  <si>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</si>
  <si>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</si>
  <si>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</si>
  <si>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</si>
  <si>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</si>
  <si>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</si>
  <si>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</si>
  <si>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</si>
  <si>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</si>
  <si>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</si>
  <si>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</si>
  <si>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</si>
  <si>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</si>
  <si>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</si>
  <si>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</si>
  <si>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</si>
  <si>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</si>
  <si>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</si>
  <si>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</si>
  <si>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</si>
  <si>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</si>
  <si>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</si>
  <si>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</si>
  <si>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</si>
  <si>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</si>
  <si>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</si>
  <si>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</si>
  <si>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</si>
  <si>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</si>
  <si>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</si>
  <si>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</si>
  <si>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</si>
  <si>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</si>
  <si>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</si>
  <si>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</si>
  <si>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</si>
  <si>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</si>
  <si>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</si>
  <si>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</si>
  <si>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</si>
  <si>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</si>
  <si>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</si>
  <si>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</si>
  <si>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</si>
  <si>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</si>
  <si>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</si>
  <si>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</si>
  <si>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</si>
  <si>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</si>
  <si>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</si>
  <si>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</si>
  <si>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</si>
  <si>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</si>
  <si>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</si>
  <si>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</si>
  <si>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</si>
  <si>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</si>
  <si>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</si>
  <si>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</si>
  <si>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</si>
  <si>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</si>
  <si>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</si>
  <si>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</si>
  <si>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</si>
  <si>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</si>
  <si>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</si>
  <si>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</si>
  <si>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</si>
  <si>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</si>
  <si>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</si>
  <si>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</si>
  <si>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</si>
  <si>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</si>
  <si>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</si>
  <si>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</si>
  <si>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</si>
  <si>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</si>
  <si>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</si>
  <si>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</si>
  <si>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</si>
  <si>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</si>
  <si>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</si>
  <si>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</si>
  <si>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</si>
  <si>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</si>
  <si>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</si>
  <si>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</si>
  <si>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</si>
  <si>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</si>
  <si>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</si>
  <si>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</si>
  <si>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</si>
  <si>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</si>
  <si>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</si>
  <si>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</si>
  <si>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</si>
  <si>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</si>
  <si>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</si>
  <si>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</si>
  <si>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</si>
  <si>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</si>
  <si>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</si>
  <si>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</si>
  <si>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</si>
  <si>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</si>
  <si>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</si>
  <si>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</si>
  <si>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</si>
  <si>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</si>
  <si>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</si>
  <si>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</si>
  <si>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</si>
  <si>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</si>
  <si>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</si>
  <si>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</si>
  <si>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</si>
  <si>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</si>
  <si>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</si>
  <si>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</si>
  <si>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</si>
  <si>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</si>
  <si>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</si>
  <si>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</si>
  <si>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</si>
  <si>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</si>
  <si>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</si>
  <si>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</si>
  <si>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</si>
  <si>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</si>
  <si>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</si>
  <si>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</si>
  <si>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</si>
  <si>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</si>
  <si>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</si>
  <si>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</si>
  <si>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</si>
  <si>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</si>
  <si>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</si>
  <si>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</si>
  <si>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</si>
  <si>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</si>
  <si>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</si>
  <si>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</si>
  <si>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</si>
  <si>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</si>
  <si>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</si>
  <si>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</si>
  <si>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</si>
  <si>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</si>
  <si>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</si>
  <si>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</si>
  <si>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</si>
  <si>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</si>
  <si>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</si>
  <si>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</si>
  <si>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</si>
  <si>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</si>
  <si>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</si>
  <si>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</si>
  <si>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</si>
  <si>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</si>
  <si>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</si>
  <si>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</si>
  <si>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</si>
  <si>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</si>
  <si>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</si>
  <si>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</si>
  <si>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</si>
  <si>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</si>
  <si>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</si>
  <si>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</si>
  <si>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</si>
  <si>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</si>
  <si>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</si>
  <si>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</si>
  <si>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</si>
  <si>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</si>
  <si>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</si>
  <si>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</si>
  <si>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</si>
  <si>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</si>
  <si>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</si>
  <si>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</si>
  <si>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</si>
  <si>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</si>
  <si>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</si>
  <si>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</si>
  <si>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</si>
  <si>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</si>
  <si>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</si>
  <si>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</si>
  <si>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</si>
  <si>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</si>
  <si>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</si>
  <si>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</si>
  <si>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</si>
  <si>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</si>
  <si>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</si>
  <si>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</si>
  <si>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</si>
  <si>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</si>
  <si>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</si>
  <si>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</si>
  <si>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</si>
  <si>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</si>
  <si>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</si>
  <si>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</si>
  <si>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</si>
  <si>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</si>
  <si>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</si>
  <si>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</si>
  <si>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</si>
  <si>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</si>
  <si>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</si>
  <si>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</si>
  <si>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</si>
  <si>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</si>
  <si>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</si>
  <si>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</si>
  <si>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</si>
  <si>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</si>
  <si>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</si>
  <si>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</si>
  <si>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</si>
  <si>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</si>
  <si>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</si>
  <si>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</si>
  <si>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</si>
  <si>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</si>
  <si>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</si>
  <si>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</si>
  <si>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</si>
  <si>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</si>
  <si>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</si>
  <si>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</si>
  <si>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</si>
  <si>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</si>
  <si>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</si>
  <si>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</si>
  <si>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</si>
  <si>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</si>
  <si>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</si>
  <si>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</si>
  <si>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</si>
  <si>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</si>
  <si>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</si>
  <si>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</si>
  <si>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</si>
  <si>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</si>
  <si>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</si>
  <si>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</si>
  <si>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</si>
  <si>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</si>
  <si>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</si>
  <si>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</si>
  <si>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</si>
  <si>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</si>
  <si>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</si>
  <si>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</si>
  <si>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</si>
  <si>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</si>
  <si>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</si>
  <si>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</si>
  <si>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</si>
  <si>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</si>
  <si>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</si>
  <si>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</si>
  <si>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</si>
  <si>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</si>
  <si>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</si>
  <si>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</si>
  <si>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</si>
  <si>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</si>
  <si>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</si>
  <si>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</si>
  <si>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</si>
  <si>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</si>
  <si>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</si>
  <si>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</si>
  <si>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</si>
  <si>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</si>
  <si>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</si>
  <si>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</si>
  <si>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</si>
  <si>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</si>
  <si>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</si>
  <si>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</si>
  <si>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</si>
  <si>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</si>
  <si>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</si>
  <si>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</si>
  <si>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</si>
  <si>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</si>
  <si>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</si>
  <si>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</si>
  <si>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</si>
  <si>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</si>
  <si>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</si>
  <si>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</si>
  <si>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</si>
  <si>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</si>
  <si>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</si>
  <si>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</si>
  <si>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</si>
  <si>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</si>
  <si>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</si>
  <si>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</si>
  <si>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</si>
  <si>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</si>
  <si>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</si>
  <si>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</si>
  <si>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</si>
  <si>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</si>
  <si>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</si>
  <si>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</si>
  <si>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</si>
  <si>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</si>
  <si>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</si>
  <si>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</si>
  <si>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</si>
  <si>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</si>
  <si>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</si>
  <si>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</si>
  <si>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</si>
  <si>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</si>
  <si>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</si>
  <si>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</si>
  <si>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</si>
  <si>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</si>
  <si>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</si>
  <si>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</si>
  <si>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</si>
  <si>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</si>
  <si>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</si>
  <si>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</si>
  <si>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</si>
  <si>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</si>
  <si>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</si>
  <si>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</si>
  <si>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</si>
  <si>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</si>
  <si>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</si>
  <si>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</si>
  <si>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</si>
  <si>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</si>
  <si>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</si>
  <si>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</si>
  <si>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</si>
  <si>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</si>
  <si>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</si>
  <si>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</si>
  <si>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</si>
  <si>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</si>
  <si>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</si>
  <si>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</si>
  <si>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</si>
  <si>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</si>
  <si>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</si>
  <si>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</si>
  <si>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</si>
  <si>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</si>
  <si>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</si>
  <si>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</si>
  <si>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</si>
  <si>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</si>
  <si>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</si>
  <si>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</si>
  <si>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</si>
  <si>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</si>
  <si>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</si>
  <si>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</si>
  <si>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</si>
  <si>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</si>
  <si>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</si>
  <si>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</si>
  <si>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</si>
  <si>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</si>
  <si>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</si>
  <si>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</si>
  <si>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</si>
  <si>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</si>
  <si>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</si>
  <si>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</si>
  <si>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</si>
  <si>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</si>
  <si>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</si>
  <si>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</si>
  <si>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</si>
  <si>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</si>
  <si>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</si>
  <si>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</si>
  <si>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</si>
  <si>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</si>
  <si>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</si>
  <si>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</si>
  <si>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</si>
  <si>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</si>
  <si>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</si>
  <si>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</si>
  <si>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</si>
  <si>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</si>
  <si>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</si>
  <si>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</si>
  <si>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</si>
  <si>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</si>
  <si>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</si>
  <si>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</si>
  <si>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</si>
  <si>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</si>
  <si>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</si>
  <si>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</si>
  <si>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</si>
  <si>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</si>
  <si>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</si>
  <si>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</si>
  <si>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</si>
  <si>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</si>
  <si>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</si>
  <si>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</si>
  <si>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</si>
  <si>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</si>
  <si>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</si>
  <si>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</si>
  <si>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</si>
  <si>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</si>
  <si>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</si>
  <si>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</si>
  <si>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</si>
  <si>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</si>
  <si>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</si>
  <si>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</si>
  <si>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</si>
  <si>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</si>
  <si>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</si>
  <si>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</si>
  <si>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</si>
  <si>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</si>
  <si>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</si>
  <si>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</si>
  <si>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</si>
  <si>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</si>
  <si>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</si>
  <si>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</si>
  <si>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</si>
  <si>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</si>
  <si>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</si>
  <si>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</si>
  <si>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</si>
  <si>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</si>
  <si>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</si>
  <si>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</si>
  <si>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</si>
  <si>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</si>
  <si>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</si>
  <si>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</si>
  <si>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</si>
  <si>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</si>
  <si>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</si>
  <si>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</si>
  <si>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</si>
  <si>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</si>
  <si>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</si>
  <si>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</si>
  <si>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</si>
  <si>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</si>
  <si>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</si>
  <si>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</si>
  <si>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</si>
  <si>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</si>
  <si>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</si>
  <si>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</si>
  <si>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</si>
  <si>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</si>
  <si>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</si>
  <si>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</si>
  <si>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</si>
  <si>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</si>
  <si>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</si>
  <si>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</si>
  <si>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</si>
  <si>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</si>
  <si>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</si>
  <si>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</si>
  <si>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</si>
  <si>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</si>
  <si>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</si>
  <si>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</si>
  <si>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</si>
  <si>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</si>
  <si>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</si>
  <si>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</si>
  <si>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</si>
  <si>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</si>
  <si>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</si>
  <si>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</si>
  <si>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</si>
  <si>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</si>
  <si>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</si>
  <si>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</si>
  <si>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</si>
  <si>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</si>
  <si>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</si>
  <si>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</si>
  <si>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</si>
  <si>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</si>
  <si>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</si>
  <si>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</si>
  <si>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</si>
  <si>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</si>
  <si>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</si>
  <si>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</si>
  <si>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</si>
  <si>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</si>
  <si>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</si>
  <si>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</si>
  <si>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</si>
  <si>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</si>
  <si>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</si>
  <si>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</si>
  <si>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</si>
  <si>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</si>
  <si>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</si>
  <si>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</si>
  <si>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</si>
  <si>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</si>
  <si>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</si>
  <si>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</si>
  <si>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</si>
  <si>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</si>
  <si>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</si>
  <si>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</si>
  <si>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</si>
  <si>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</si>
  <si>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</si>
  <si>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</si>
  <si>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</si>
  <si>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</si>
  <si>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</si>
  <si>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</si>
  <si>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</si>
  <si>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</si>
  <si>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</si>
  <si>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</si>
  <si>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</si>
  <si>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</si>
  <si>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</si>
  <si>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</si>
  <si>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</si>
  <si>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</si>
  <si>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</si>
  <si>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</si>
  <si>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</si>
  <si>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</si>
  <si>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</si>
  <si>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</si>
  <si>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</si>
  <si>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</si>
  <si>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</si>
  <si>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</si>
  <si>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</si>
  <si>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</si>
  <si>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</si>
  <si>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</si>
  <si>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</si>
  <si>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</si>
  <si>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</si>
  <si>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</si>
  <si>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</si>
  <si>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</si>
  <si>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</si>
  <si>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</si>
  <si>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</si>
  <si>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</si>
  <si>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</si>
  <si>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</si>
  <si>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</si>
  <si>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</si>
  <si>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</si>
  <si>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</si>
  <si>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</si>
  <si>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</si>
  <si>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</si>
  <si>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</si>
  <si>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</si>
  <si>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</si>
  <si>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</si>
  <si>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</si>
  <si>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</si>
  <si>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</si>
  <si>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</si>
  <si>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</si>
  <si>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</si>
  <si>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</si>
  <si>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</si>
  <si>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</si>
  <si>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</si>
  <si>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</si>
  <si>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</si>
  <si>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</si>
  <si>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</si>
  <si>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</si>
  <si>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</si>
  <si>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</si>
  <si>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</si>
  <si>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</si>
  <si>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</si>
  <si>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</si>
  <si>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</si>
  <si>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</si>
  <si>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</si>
  <si>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</si>
  <si>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</si>
  <si>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</si>
  <si>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</si>
  <si>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</si>
  <si>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</si>
  <si>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</si>
  <si>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</si>
  <si>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</si>
  <si>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</si>
  <si>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</si>
  <si>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</si>
  <si>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</si>
  <si>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</si>
  <si>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</si>
  <si>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</si>
  <si>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</si>
  <si>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</si>
  <si>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</si>
  <si>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</si>
  <si>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</si>
  <si>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</si>
  <si>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</si>
  <si>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</si>
  <si>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</si>
  <si>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</si>
  <si>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</si>
  <si>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</si>
  <si>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</si>
  <si>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</si>
  <si>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</si>
  <si>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</si>
  <si>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</si>
  <si>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</si>
  <si>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</si>
  <si>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</si>
  <si>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</si>
  <si>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</si>
  <si>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</si>
  <si>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</si>
  <si>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</si>
  <si>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</si>
  <si>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</si>
  <si>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</si>
  <si>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</si>
  <si>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</si>
  <si>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</si>
  <si>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</si>
  <si>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</si>
  <si>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</si>
  <si>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</si>
  <si>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</si>
  <si>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</si>
  <si>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</si>
  <si>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</si>
  <si>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</si>
  <si>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</si>
  <si>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</si>
  <si>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</si>
  <si>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</si>
  <si>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</si>
  <si>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</si>
  <si>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</si>
  <si>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</si>
  <si>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</si>
  <si>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</si>
  <si>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</si>
  <si>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</si>
  <si>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</si>
  <si>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</si>
  <si>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</si>
  <si>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</si>
  <si>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</si>
  <si>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</si>
  <si>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</si>
  <si>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</si>
  <si>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</si>
  <si>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</si>
  <si>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</si>
  <si>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</si>
  <si>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</si>
  <si>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</si>
  <si>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</si>
  <si>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</si>
  <si>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</si>
  <si>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</si>
  <si>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</si>
  <si>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</si>
  <si>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</si>
  <si>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</si>
  <si>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</si>
  <si>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</si>
  <si>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</si>
  <si>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</si>
  <si>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</si>
  <si>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</si>
  <si>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</si>
  <si>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</si>
  <si>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</si>
  <si>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</si>
  <si>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</si>
  <si>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</si>
  <si>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</si>
  <si>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</si>
  <si>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</si>
  <si>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</si>
  <si>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</si>
  <si>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</si>
  <si>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</si>
  <si>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</si>
  <si>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</si>
  <si>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</si>
  <si>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</si>
  <si>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</si>
  <si>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</si>
  <si>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</si>
  <si>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</si>
  <si>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</si>
  <si>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</si>
  <si>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</si>
  <si>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</si>
  <si>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</si>
  <si>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</si>
  <si>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</si>
  <si>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</si>
  <si>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</si>
  <si>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</si>
  <si>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</si>
  <si>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</si>
  <si>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</si>
  <si>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</si>
  <si>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</si>
  <si>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</si>
  <si>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</si>
  <si>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</si>
  <si>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</si>
  <si>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</si>
  <si>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</si>
  <si>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</si>
  <si>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</si>
  <si>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</si>
  <si>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</si>
  <si>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</si>
  <si>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</si>
  <si>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</si>
  <si>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</si>
  <si>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</si>
  <si>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</si>
  <si>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</si>
  <si>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</si>
  <si>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</si>
  <si>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</si>
  <si>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</si>
  <si>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</si>
  <si>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</si>
  <si>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</si>
  <si>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</si>
  <si>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</si>
  <si>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</si>
  <si>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</si>
  <si>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</si>
  <si>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</si>
  <si>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</si>
  <si>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</si>
  <si>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</si>
  <si>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</si>
  <si>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</si>
  <si>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</si>
  <si>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</si>
  <si>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</si>
  <si>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</si>
  <si>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</si>
  <si>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</si>
  <si>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</si>
  <si>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</si>
  <si>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</si>
  <si>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</si>
  <si>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</si>
  <si>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</si>
  <si>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</si>
  <si>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</si>
  <si>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</si>
  <si>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</si>
  <si>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</si>
  <si>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</si>
  <si>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</si>
  <si>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</si>
  <si>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</si>
  <si>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</si>
  <si>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</si>
  <si>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</si>
  <si>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</si>
  <si>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</si>
  <si>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</si>
  <si>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</si>
  <si>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</si>
  <si>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</si>
  <si>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</si>
  <si>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</si>
  <si>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</si>
  <si>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</si>
  <si>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</si>
  <si>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</si>
  <si>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</si>
  <si>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</si>
  <si>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</si>
  <si>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</si>
  <si>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</si>
  <si>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</si>
  <si>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</si>
  <si>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</si>
  <si>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</si>
  <si>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</si>
  <si>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</si>
  <si>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</si>
  <si>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</si>
  <si>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</si>
  <si>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</si>
  <si>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</si>
  <si>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</si>
  <si>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</si>
  <si>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</si>
  <si>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</si>
  <si>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</si>
  <si>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</si>
  <si>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</si>
  <si>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</si>
  <si>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</si>
  <si>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</si>
  <si>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</si>
  <si>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</si>
  <si>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</si>
  <si>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</si>
  <si>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</si>
  <si>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</si>
  <si>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</si>
  <si>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</si>
  <si>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</si>
  <si>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</si>
  <si>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</si>
  <si>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</si>
  <si>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</si>
  <si>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</si>
  <si>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</si>
  <si>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</si>
  <si>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</si>
  <si>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</si>
  <si>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</si>
  <si>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</si>
  <si>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</si>
  <si>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</si>
  <si>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</si>
  <si>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</si>
  <si>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</si>
  <si>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</si>
  <si>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</si>
  <si>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</si>
  <si>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</si>
  <si>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</si>
  <si>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</si>
  <si>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</si>
  <si>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</si>
  <si>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</si>
  <si>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</si>
  <si>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</si>
  <si>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</si>
  <si>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</si>
  <si>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</si>
  <si>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</si>
  <si>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</si>
  <si>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</si>
  <si>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</si>
  <si>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</si>
  <si>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</si>
  <si>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</si>
  <si>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</si>
  <si>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</si>
  <si>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</si>
  <si>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</si>
  <si>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</si>
  <si>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</si>
  <si>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</si>
  <si>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</si>
  <si>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</si>
  <si>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</si>
  <si>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</si>
  <si>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</si>
  <si>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</si>
  <si>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</si>
  <si>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</si>
  <si>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</si>
  <si>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</si>
  <si>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</si>
  <si>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</si>
  <si>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</si>
  <si>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</si>
  <si>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</si>
  <si>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</si>
  <si>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</si>
  <si>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</si>
  <si>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</si>
  <si>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</si>
  <si>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</si>
  <si>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</si>
  <si>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</si>
  <si>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</si>
  <si>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</si>
  <si>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</si>
  <si>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</si>
  <si>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</si>
  <si>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</si>
  <si>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</si>
  <si>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</si>
  <si>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</si>
  <si>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</si>
  <si>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</si>
  <si>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</si>
  <si>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</si>
  <si>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</si>
  <si>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</si>
  <si>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</si>
  <si>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</si>
  <si>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</si>
  <si>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</si>
  <si>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</si>
  <si>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</si>
  <si>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</si>
  <si>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</si>
  <si>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</si>
  <si>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</si>
  <si>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</si>
  <si>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</si>
  <si>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</si>
  <si>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</si>
  <si>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</si>
  <si>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</si>
  <si>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</si>
  <si>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</si>
  <si>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</si>
  <si>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</si>
  <si>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</si>
  <si>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</si>
  <si>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</si>
  <si>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</si>
  <si>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</si>
  <si>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</si>
  <si>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</si>
  <si>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</si>
  <si>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</si>
  <si>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</si>
  <si>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</si>
  <si>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</si>
  <si>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</si>
  <si>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</si>
  <si>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</si>
  <si>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</si>
  <si>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</si>
  <si>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</si>
  <si>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</si>
  <si>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</si>
  <si>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</si>
  <si>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</si>
  <si>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</si>
  <si>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</si>
  <si>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</si>
  <si>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</si>
  <si>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</si>
  <si>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</si>
  <si>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</si>
  <si>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</si>
  <si>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</si>
  <si>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</si>
  <si>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</si>
  <si>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</si>
  <si>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</si>
  <si>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</si>
  <si>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</si>
  <si>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</si>
  <si>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</si>
  <si>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</si>
  <si>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</si>
  <si>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</si>
  <si>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</si>
  <si>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</si>
  <si>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</si>
  <si>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</si>
  <si>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</si>
  <si>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</si>
  <si>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</si>
  <si>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</si>
  <si>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</si>
  <si>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</si>
  <si>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</si>
  <si>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</si>
  <si>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</si>
  <si>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</si>
  <si>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</si>
  <si>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</si>
  <si>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</si>
  <si>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</si>
  <si>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</si>
  <si>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</si>
  <si>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</si>
  <si>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</si>
  <si>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</si>
  <si>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</si>
  <si>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</si>
  <si>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</si>
  <si>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</si>
  <si>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</si>
  <si>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</si>
  <si>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</si>
  <si>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</si>
  <si>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</si>
  <si>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</si>
  <si>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</si>
  <si>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</si>
  <si>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</si>
  <si>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</si>
  <si>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</si>
  <si>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</si>
  <si>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</si>
  <si>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</si>
  <si>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</si>
  <si>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</si>
  <si>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</si>
  <si>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</si>
  <si>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</si>
  <si>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</si>
  <si>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</si>
  <si>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</si>
  <si>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</si>
  <si>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</si>
  <si>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</si>
  <si>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</si>
  <si>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</si>
  <si>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</si>
  <si>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</si>
  <si>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</si>
  <si>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</si>
  <si>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</si>
  <si>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</si>
  <si>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</si>
  <si>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</si>
  <si>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</si>
  <si>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</si>
  <si>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</si>
  <si>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</si>
  <si>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</si>
  <si>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</si>
  <si>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</si>
  <si>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</si>
  <si>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</si>
  <si>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</si>
  <si>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</si>
  <si>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</si>
  <si>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</si>
  <si>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</si>
  <si>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</si>
  <si>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</si>
  <si>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</si>
  <si>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</si>
  <si>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</si>
  <si>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</si>
  <si>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</si>
  <si>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</si>
  <si>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</si>
  <si>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</si>
  <si>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</si>
  <si>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</si>
  <si>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</si>
  <si>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</si>
  <si>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</si>
  <si>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</si>
  <si>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</si>
  <si>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</si>
  <si>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</si>
  <si>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</si>
  <si>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</si>
  <si>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</si>
  <si>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</si>
  <si>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</si>
  <si>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</si>
  <si>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</si>
  <si>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</si>
  <si>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</si>
  <si>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</si>
  <si>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</si>
  <si>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</si>
  <si>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</si>
  <si>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</si>
  <si>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</si>
  <si>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</si>
  <si>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</si>
  <si>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</si>
  <si>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</si>
  <si>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</si>
  <si>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</si>
  <si>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</si>
  <si>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</si>
  <si>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</si>
  <si>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</si>
  <si>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</si>
  <si>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</si>
  <si>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</si>
  <si>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</si>
  <si>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</si>
  <si>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</si>
  <si>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</si>
  <si>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</si>
  <si>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</si>
  <si>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</si>
  <si>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</si>
  <si>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</si>
  <si>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</si>
  <si>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</si>
  <si>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</si>
  <si>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</si>
  <si>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</si>
  <si>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</si>
  <si>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</si>
  <si>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</si>
  <si>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</si>
  <si>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</si>
  <si>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</si>
  <si>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</si>
  <si>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</si>
  <si>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</si>
  <si>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</si>
  <si>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</si>
  <si>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</si>
  <si>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</si>
  <si>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</si>
  <si>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</si>
  <si>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</si>
  <si>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</si>
  <si>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</si>
  <si>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</si>
  <si>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</si>
  <si>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</si>
  <si>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</si>
  <si>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</si>
  <si>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</si>
  <si>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</si>
  <si>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</si>
  <si>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</si>
  <si>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</si>
  <si>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</si>
  <si>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</si>
  <si>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</si>
  <si>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</si>
  <si>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</si>
  <si>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</si>
  <si>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</si>
  <si>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</si>
  <si>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</si>
  <si>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</si>
  <si>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</si>
  <si>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</si>
  <si>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</si>
  <si>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</si>
  <si>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</si>
  <si>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</si>
  <si>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</si>
  <si>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</si>
  <si>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</si>
  <si>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</si>
  <si>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</si>
  <si>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</si>
  <si>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</si>
  <si>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</si>
  <si>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</si>
  <si>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</si>
  <si>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</si>
  <si>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</si>
  <si>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</si>
  <si>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</si>
  <si>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</si>
  <si>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</si>
  <si>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</si>
  <si>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</si>
  <si>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</si>
  <si>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</si>
  <si>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</si>
  <si>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</si>
  <si>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</si>
  <si>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</si>
  <si>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</si>
  <si>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</si>
  <si>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</si>
  <si>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</si>
  <si>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</si>
  <si>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</si>
  <si>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</si>
  <si>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</si>
  <si>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</si>
  <si>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</si>
  <si>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</si>
  <si>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</si>
  <si>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</si>
  <si>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</si>
  <si>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</si>
  <si>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</si>
  <si>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</si>
  <si>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</si>
  <si>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</si>
  <si>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</si>
  <si>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</si>
  <si>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</si>
  <si>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</si>
  <si>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</si>
  <si>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</si>
  <si>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</si>
  <si>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</si>
  <si>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</si>
  <si>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</si>
  <si>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</si>
  <si>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</si>
  <si>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</si>
  <si>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</si>
  <si>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</si>
  <si>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</si>
  <si>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</si>
  <si>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</si>
  <si>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</si>
  <si>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</si>
  <si>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</si>
  <si>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</si>
  <si>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</si>
  <si>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</si>
  <si>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</si>
  <si>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</si>
  <si>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</si>
  <si>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</si>
  <si>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</si>
  <si>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</si>
  <si>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</si>
  <si>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</si>
  <si>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</si>
  <si>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</si>
  <si>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</si>
  <si>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</si>
  <si>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</si>
  <si>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</si>
  <si>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</si>
  <si>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</si>
  <si>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</si>
  <si>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</si>
  <si>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</si>
  <si>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</si>
  <si>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</si>
  <si>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</si>
  <si>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</si>
  <si>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</si>
  <si>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</si>
  <si>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</si>
  <si>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</si>
  <si>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</si>
  <si>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</si>
  <si>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</si>
  <si>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</si>
  <si>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</si>
  <si>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</si>
  <si>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</si>
  <si>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</si>
  <si>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</si>
  <si>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</si>
  <si>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</si>
  <si>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</si>
  <si>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</si>
  <si>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</si>
  <si>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</si>
  <si>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</si>
  <si>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</si>
  <si>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</si>
  <si>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</si>
  <si>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</si>
  <si>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</si>
  <si>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</si>
  <si>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</si>
  <si>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</si>
  <si>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</si>
  <si>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</si>
  <si>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</si>
  <si>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</si>
  <si>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</si>
  <si>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</si>
  <si>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</si>
  <si>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</si>
  <si>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</si>
  <si>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</si>
  <si>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</si>
  <si>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</si>
  <si>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</si>
  <si>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</si>
  <si>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</si>
  <si>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</si>
  <si>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</si>
  <si>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</si>
  <si>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</si>
  <si>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</si>
  <si>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</si>
  <si>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</si>
  <si>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</si>
  <si>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</si>
  <si>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</si>
  <si>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</si>
  <si>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</si>
  <si>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</si>
  <si>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</si>
  <si>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</si>
  <si>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</si>
  <si>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</si>
  <si>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</si>
  <si>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</si>
  <si>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</si>
  <si>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</si>
  <si>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</si>
  <si>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</si>
  <si>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</si>
  <si>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</si>
  <si>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</si>
  <si>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</si>
  <si>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</si>
  <si>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</si>
  <si>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</si>
  <si>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</si>
  <si>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</si>
  <si>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</si>
  <si>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</si>
  <si>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</si>
  <si>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</si>
  <si>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</si>
  <si>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</si>
  <si>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</si>
  <si>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</si>
  <si>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</si>
  <si>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</si>
  <si>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</si>
  <si>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</si>
  <si>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</si>
  <si>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</si>
  <si>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</si>
  <si>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</si>
  <si>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</si>
  <si>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</si>
  <si>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</si>
  <si>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</si>
  <si>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</si>
  <si>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</si>
  <si>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</si>
  <si>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</si>
  <si>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</si>
  <si>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</si>
  <si>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</si>
  <si>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</si>
  <si>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</si>
  <si>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</si>
  <si>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</si>
  <si>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</si>
  <si>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</si>
  <si>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</si>
  <si>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</si>
  <si>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</si>
  <si>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</si>
  <si>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</si>
  <si>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</si>
  <si>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</si>
  <si>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</si>
  <si>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</si>
  <si>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</si>
  <si>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</si>
  <si>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</si>
  <si>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</si>
  <si>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</si>
  <si>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</si>
  <si>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</si>
  <si>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</si>
  <si>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</si>
  <si>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</si>
  <si>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</si>
  <si>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</si>
  <si>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</si>
  <si>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</si>
  <si>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</si>
  <si>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</si>
  <si>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</si>
  <si>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</si>
  <si>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</si>
  <si>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</si>
  <si>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</si>
  <si>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</si>
  <si>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</si>
  <si>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</si>
  <si>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</si>
  <si>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</si>
  <si>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</si>
  <si>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</si>
  <si>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</si>
  <si>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</si>
  <si>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</si>
  <si>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</si>
  <si>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</si>
  <si>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</si>
  <si>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</si>
  <si>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</si>
  <si>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</si>
  <si>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</si>
  <si>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</si>
  <si>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</si>
  <si>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</si>
  <si>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</si>
  <si>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</si>
  <si>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</si>
  <si>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</si>
  <si>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</si>
  <si>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</si>
  <si>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</si>
  <si>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</si>
  <si>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</si>
  <si>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</si>
  <si>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</si>
  <si>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</si>
  <si>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</si>
  <si>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</si>
  <si>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</si>
  <si>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</si>
  <si>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</si>
  <si>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</si>
  <si>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</si>
  <si>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</si>
  <si>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</si>
  <si>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</si>
  <si>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</si>
  <si>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</si>
  <si>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</si>
  <si>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</si>
  <si>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</si>
  <si>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</si>
  <si>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</si>
  <si>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</si>
  <si>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</si>
  <si>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</si>
  <si>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</si>
  <si>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</si>
  <si>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</si>
  <si>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</si>
  <si>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</si>
  <si>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</si>
  <si>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</si>
  <si>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</si>
  <si>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</si>
  <si>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</si>
  <si>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</si>
  <si>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</si>
  <si>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</si>
  <si>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</si>
  <si>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</si>
  <si>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</si>
  <si>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</si>
  <si>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</si>
  <si>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</si>
  <si>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</si>
  <si>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</si>
  <si>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</si>
  <si>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</si>
  <si>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</si>
  <si>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</si>
  <si>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</si>
  <si>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</si>
  <si>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</si>
  <si>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</si>
  <si>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</si>
  <si>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</si>
  <si>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</si>
  <si>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</si>
  <si>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</si>
  <si>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</si>
  <si>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</si>
  <si>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</si>
  <si>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</si>
  <si>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</si>
  <si>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</si>
  <si>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</si>
  <si>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</si>
  <si>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</si>
  <si>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</si>
  <si>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</si>
  <si>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</si>
  <si>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</si>
  <si>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</si>
  <si>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</si>
  <si>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</si>
  <si>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</si>
  <si>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</si>
  <si>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</si>
  <si>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</si>
  <si>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</si>
  <si>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</si>
  <si>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</si>
  <si>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</si>
  <si>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</si>
  <si>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</si>
  <si>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</si>
  <si>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</si>
  <si>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</si>
  <si>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</si>
  <si>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</si>
  <si>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</si>
  <si>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</si>
  <si>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</si>
  <si>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</si>
  <si>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</si>
  <si>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</si>
  <si>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</si>
  <si>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</si>
  <si>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</si>
  <si>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</si>
  <si>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</si>
  <si>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</si>
  <si>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</si>
  <si>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</si>
  <si>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</si>
  <si>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</si>
  <si>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</si>
  <si>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</si>
  <si>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</si>
  <si>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</si>
  <si>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</si>
  <si>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</si>
  <si>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</si>
  <si>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</si>
  <si>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</si>
  <si>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</si>
  <si>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</si>
  <si>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</si>
  <si>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</si>
  <si>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</si>
  <si>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</si>
  <si>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</si>
  <si>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</si>
  <si>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</si>
  <si>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</si>
  <si>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</si>
  <si>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</si>
  <si>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</si>
  <si>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</si>
  <si>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</si>
  <si>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</si>
  <si>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</si>
  <si>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</si>
  <si>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</si>
  <si>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</si>
  <si>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</si>
  <si>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</si>
  <si>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</si>
  <si>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</si>
  <si>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</si>
  <si>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</si>
  <si>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</si>
  <si>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</si>
  <si>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</si>
  <si>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</si>
  <si>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</si>
  <si>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</si>
  <si>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</si>
  <si>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</si>
  <si>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</si>
  <si>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</si>
  <si>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</si>
  <si>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</si>
  <si>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</si>
  <si>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</si>
  <si>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</si>
  <si>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</si>
  <si>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</si>
  <si>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</si>
  <si>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</si>
  <si>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</si>
  <si>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</si>
  <si>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</si>
  <si>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</si>
  <si>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</si>
  <si>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</si>
  <si>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</si>
  <si>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</si>
  <si>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</si>
  <si>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</si>
  <si>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</si>
  <si>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</si>
  <si>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</si>
  <si>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</si>
  <si>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</si>
  <si>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</si>
  <si>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</si>
  <si>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</si>
  <si>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</si>
  <si>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</si>
  <si>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</si>
  <si>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</si>
  <si>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</si>
  <si>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</si>
  <si>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</si>
  <si>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</si>
  <si>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</si>
  <si>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</si>
  <si>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</si>
  <si>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</si>
  <si>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</si>
  <si>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</si>
  <si>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</si>
  <si>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</si>
  <si>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</si>
  <si>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</si>
  <si>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</si>
  <si>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</si>
  <si>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</si>
  <si>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</si>
  <si>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</si>
  <si>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</si>
  <si>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</si>
  <si>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</si>
  <si>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</si>
  <si>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</si>
  <si>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</si>
  <si>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</si>
  <si>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</si>
  <si>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</si>
  <si>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</si>
  <si>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</si>
  <si>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</si>
  <si>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</si>
  <si>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</si>
  <si>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</si>
  <si>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</si>
  <si>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</si>
  <si>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</si>
  <si>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</si>
  <si>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</si>
  <si>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</si>
  <si>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</si>
  <si>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</si>
  <si>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</si>
  <si>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</si>
  <si>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</si>
  <si>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</si>
  <si>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</si>
  <si>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</si>
  <si>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</si>
  <si>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</si>
  <si>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</si>
  <si>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</si>
  <si>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</si>
  <si>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</si>
  <si>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</si>
  <si>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</si>
  <si>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</si>
  <si>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</si>
  <si>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</si>
  <si>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</si>
  <si>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</si>
  <si>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</si>
  <si>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</si>
  <si>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</si>
  <si>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</si>
  <si>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</si>
  <si>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</si>
  <si>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</si>
  <si>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</si>
  <si>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</si>
  <si>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</si>
  <si>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</si>
  <si>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</si>
  <si>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</si>
  <si>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</si>
  <si>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</si>
  <si>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</si>
  <si>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</si>
  <si>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</si>
  <si>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</si>
  <si>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</si>
  <si>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</si>
  <si>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</si>
  <si>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</si>
  <si>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</si>
  <si>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</si>
  <si>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</si>
  <si>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</si>
  <si>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</si>
  <si>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</si>
  <si>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</si>
  <si>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</si>
  <si>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</si>
  <si>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</si>
  <si>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</si>
  <si>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</si>
  <si>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</si>
  <si>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</si>
  <si>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</si>
  <si>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</si>
  <si>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</si>
  <si>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</si>
  <si>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</si>
  <si>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</si>
  <si>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</si>
  <si>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</si>
  <si>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</si>
  <si>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</si>
  <si>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</si>
  <si>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</si>
  <si>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</si>
  <si>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</si>
  <si>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</si>
  <si>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</si>
  <si>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</si>
  <si>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</si>
  <si>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</si>
  <si>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</si>
  <si>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</si>
  <si>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</si>
  <si>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</si>
  <si>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</si>
  <si>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</si>
  <si>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</si>
  <si>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</si>
  <si>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</si>
  <si>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</si>
  <si>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</si>
  <si>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</si>
  <si>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</si>
  <si>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</si>
  <si>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</si>
  <si>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</si>
  <si>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</si>
  <si>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</si>
  <si>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</si>
  <si>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</si>
  <si>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</si>
  <si>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</si>
  <si>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</si>
  <si>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</si>
  <si>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</si>
  <si>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</si>
  <si>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</si>
  <si>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</si>
  <si>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</si>
  <si>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</si>
  <si>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</si>
  <si>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</si>
  <si>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</si>
  <si>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</si>
  <si>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</si>
  <si>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</si>
  <si>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</si>
  <si>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</si>
  <si>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</si>
  <si>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</si>
  <si>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</si>
  <si>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</si>
  <si>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</si>
  <si>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</si>
  <si>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</si>
  <si>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</si>
  <si>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</si>
  <si>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</si>
  <si>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</si>
  <si>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</si>
  <si>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</si>
  <si>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</si>
  <si>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</si>
  <si>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</si>
  <si>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</si>
  <si>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</si>
  <si>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</si>
  <si>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</si>
  <si>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</si>
  <si>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</si>
  <si>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</si>
  <si>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</si>
  <si>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</si>
  <si>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</si>
  <si>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</si>
  <si>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</si>
  <si>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</si>
  <si>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</si>
  <si>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</si>
  <si>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</si>
  <si>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</si>
  <si>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</si>
  <si>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</si>
  <si>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</si>
  <si>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</si>
  <si>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</si>
  <si>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</si>
  <si>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</si>
  <si>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</si>
  <si>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</si>
  <si>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</si>
  <si>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</si>
  <si>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</si>
  <si>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</si>
  <si>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</si>
  <si>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</si>
  <si>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</si>
  <si>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</si>
  <si>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</si>
  <si>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</si>
  <si>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</si>
  <si>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</si>
  <si>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</si>
  <si>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</si>
  <si>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</si>
  <si>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</si>
  <si>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</si>
  <si>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</si>
  <si>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</si>
  <si>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</si>
  <si>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</si>
  <si>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</si>
  <si>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</si>
  <si>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</si>
  <si>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</si>
  <si>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</si>
  <si>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</si>
  <si>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</si>
  <si>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</si>
  <si>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</si>
  <si>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</si>
  <si>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</si>
  <si>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</si>
  <si>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</si>
  <si>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</si>
  <si>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</si>
  <si>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</si>
  <si>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</si>
  <si>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</si>
  <si>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</si>
  <si>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</si>
  <si>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</si>
  <si>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</si>
  <si>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</si>
  <si>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</si>
  <si>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</si>
  <si>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</si>
  <si>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</si>
  <si>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</si>
  <si>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</si>
  <si>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</si>
  <si>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</si>
  <si>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</si>
  <si>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</si>
  <si>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</si>
  <si>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</si>
  <si>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</si>
  <si>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</si>
  <si>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</si>
  <si>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</si>
  <si>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</si>
  <si>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</si>
  <si>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</si>
  <si>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</si>
  <si>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</si>
  <si>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</si>
  <si>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</si>
  <si>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</si>
  <si>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</si>
  <si>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</si>
  <si>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</si>
  <si>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</si>
  <si>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</si>
  <si>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</si>
  <si>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</si>
  <si>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</si>
  <si>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</si>
  <si>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</si>
  <si>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</si>
  <si>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</si>
  <si>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</si>
  <si>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</si>
  <si>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</si>
  <si>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</si>
  <si>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</si>
  <si>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</si>
  <si>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</si>
  <si>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</si>
  <si>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</si>
  <si>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</si>
  <si>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</si>
  <si>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</si>
  <si>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</si>
  <si>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</si>
  <si>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</si>
  <si>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</si>
  <si>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</si>
  <si>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</si>
  <si>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</si>
  <si>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</si>
  <si>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</si>
  <si>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</si>
  <si>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</si>
  <si>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</si>
  <si>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</si>
  <si>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</si>
  <si>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</si>
  <si>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</si>
  <si>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</si>
  <si>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</si>
  <si>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</si>
  <si>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</si>
  <si>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</si>
  <si>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</si>
  <si>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</si>
  <si>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</si>
  <si>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</si>
  <si>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</si>
  <si>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</si>
  <si>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</si>
  <si>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</si>
  <si>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</si>
  <si>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</si>
  <si>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</si>
  <si>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</si>
  <si>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</si>
  <si>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</si>
  <si>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</si>
  <si>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</si>
  <si>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</si>
  <si>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</si>
  <si>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</si>
  <si>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</si>
  <si>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</si>
  <si>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</si>
  <si>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</si>
  <si>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</si>
  <si>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</si>
  <si>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</si>
  <si>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</si>
  <si>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</si>
  <si>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</si>
  <si>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</si>
  <si>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</si>
  <si>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</si>
  <si>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</si>
  <si>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</si>
  <si>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</si>
  <si>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</si>
  <si>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</si>
  <si>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</si>
  <si>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</si>
  <si>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</si>
  <si>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</si>
  <si>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</si>
  <si>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</si>
  <si>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</si>
  <si>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</si>
  <si>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</si>
  <si>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</si>
  <si>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</si>
  <si>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</si>
  <si>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</si>
  <si>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</si>
  <si>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</si>
  <si>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</si>
  <si>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</si>
  <si>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</si>
  <si>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</si>
  <si>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</si>
  <si>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</si>
  <si>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</si>
  <si>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</si>
  <si>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</si>
  <si>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</si>
  <si>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</si>
  <si>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</si>
  <si>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</si>
  <si>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</si>
  <si>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</si>
  <si>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</si>
  <si>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</si>
  <si>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</si>
  <si>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</si>
  <si>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</si>
  <si>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</si>
  <si>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</si>
  <si>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</si>
  <si>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</si>
  <si>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</si>
  <si>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</si>
  <si>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</si>
  <si>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</si>
  <si>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</si>
  <si>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</si>
  <si>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</si>
  <si>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</si>
  <si>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</si>
  <si>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</si>
  <si>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</si>
  <si>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</si>
  <si>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</si>
  <si>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</si>
  <si>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</si>
  <si>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</si>
  <si>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</si>
  <si>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</si>
  <si>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</si>
  <si>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</si>
  <si>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</si>
  <si>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</si>
  <si>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</si>
  <si>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</si>
  <si>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</si>
  <si>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</si>
  <si>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</si>
  <si>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</si>
  <si>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</si>
  <si>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</si>
  <si>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</si>
  <si>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</si>
  <si>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</si>
  <si>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</si>
  <si>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</si>
  <si>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</si>
  <si>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</si>
  <si>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</si>
  <si>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</si>
  <si>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</si>
  <si>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</si>
  <si>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</si>
  <si>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</si>
  <si>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</si>
  <si>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</si>
  <si>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</si>
  <si>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</si>
  <si>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</si>
  <si>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</si>
  <si>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</si>
  <si>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</si>
  <si>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</si>
  <si>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</si>
  <si>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</si>
  <si>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</si>
  <si>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</si>
  <si>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</si>
  <si>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</si>
  <si>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</si>
  <si>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</si>
  <si>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</si>
  <si>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</si>
  <si>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</si>
  <si>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</si>
  <si>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</si>
  <si>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</si>
  <si>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</si>
  <si>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</si>
  <si>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</si>
  <si>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</si>
  <si>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</si>
  <si>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</si>
  <si>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</si>
  <si>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</si>
  <si>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</si>
  <si>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</si>
  <si>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</si>
  <si>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</si>
  <si>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</si>
  <si>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</si>
  <si>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</si>
  <si>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</si>
  <si>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</si>
  <si>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</si>
  <si>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</si>
  <si>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</si>
  <si>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</si>
  <si>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</si>
  <si>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</si>
  <si>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</si>
  <si>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</si>
  <si>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</si>
  <si>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</si>
  <si>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</si>
  <si>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</si>
  <si>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</si>
  <si>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</si>
  <si>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</si>
  <si>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</si>
  <si>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</si>
  <si>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</si>
  <si>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</si>
  <si>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</si>
  <si>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</si>
  <si>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</si>
  <si>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</si>
  <si>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</si>
  <si>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</si>
  <si>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</si>
  <si>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</si>
  <si>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</si>
  <si>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</si>
  <si>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</si>
  <si>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</si>
  <si>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</si>
  <si>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</si>
  <si>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</si>
  <si>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</si>
  <si>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</si>
  <si>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</si>
  <si>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</si>
  <si>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</si>
  <si>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</si>
  <si>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</si>
  <si>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</si>
  <si>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</si>
  <si>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</si>
  <si>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</si>
  <si>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</si>
  <si>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</si>
  <si>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</si>
  <si>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</si>
  <si>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</si>
  <si>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</si>
  <si>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</si>
  <si>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</si>
  <si>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</si>
  <si>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</si>
  <si>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</si>
  <si>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</si>
  <si>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</si>
  <si>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</si>
  <si>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</si>
  <si>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</si>
  <si>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</si>
  <si>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</si>
  <si>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</si>
  <si>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</si>
  <si>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</si>
  <si>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</si>
  <si>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</si>
  <si>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</si>
  <si>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</si>
  <si>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</si>
  <si>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</si>
  <si>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</si>
  <si>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</si>
  <si>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</si>
  <si>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</si>
  <si>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</si>
  <si>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</si>
  <si>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</si>
  <si>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</si>
  <si>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</si>
  <si>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</si>
  <si>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</si>
  <si>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</si>
  <si>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</si>
  <si>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</si>
  <si>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</si>
  <si>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</si>
  <si>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</si>
  <si>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</si>
  <si>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</si>
  <si>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</si>
  <si>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</si>
  <si>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</si>
  <si>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</si>
  <si>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</si>
  <si>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</si>
  <si>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</si>
  <si>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</si>
  <si>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</si>
  <si>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</si>
  <si>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</si>
  <si>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</si>
  <si>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</si>
  <si>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</si>
  <si>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</si>
  <si>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</si>
  <si>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</si>
  <si>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</si>
  <si>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</si>
  <si>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</si>
  <si>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</si>
  <si>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</si>
  <si>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</si>
  <si>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</si>
  <si>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</si>
  <si>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</si>
  <si>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</si>
  <si>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</si>
  <si>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</si>
  <si>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</si>
  <si>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</si>
  <si>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</si>
  <si>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</si>
  <si>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</si>
  <si>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</si>
  <si>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</si>
  <si>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</si>
  <si>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</si>
  <si>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</si>
  <si>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</si>
  <si>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</si>
  <si>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</si>
  <si>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</si>
  <si>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</si>
  <si>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</si>
  <si>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</si>
  <si>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</si>
  <si>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</si>
  <si>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</si>
  <si>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</si>
  <si>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</si>
  <si>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</si>
  <si>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</si>
  <si>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</si>
  <si>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</si>
  <si>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</si>
  <si>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</si>
  <si>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</si>
  <si>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</si>
  <si>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</si>
  <si>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</si>
  <si>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</si>
  <si>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</si>
  <si>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</si>
  <si>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</si>
  <si>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</si>
  <si>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</si>
  <si>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</si>
  <si>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</si>
  <si>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</si>
  <si>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</si>
  <si>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</si>
  <si>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</si>
  <si>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</si>
  <si>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</si>
  <si>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</si>
  <si>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</si>
  <si>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</si>
  <si>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</si>
  <si>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</si>
  <si>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</si>
  <si>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</si>
  <si>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</si>
  <si>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</si>
  <si>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</si>
  <si>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</si>
  <si>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</si>
  <si>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</si>
  <si>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</si>
  <si>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</si>
  <si>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</si>
  <si>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</si>
  <si>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</si>
  <si>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</si>
  <si>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</si>
  <si>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</si>
  <si>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</si>
  <si>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</si>
  <si>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</si>
  <si>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</si>
  <si>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</si>
  <si>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</si>
  <si>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</si>
  <si>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</si>
  <si>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</si>
  <si>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</si>
  <si>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</si>
  <si>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</si>
  <si>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</si>
  <si>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</si>
  <si>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</si>
  <si>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</si>
  <si>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</si>
  <si>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</si>
  <si>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</si>
  <si>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</si>
  <si>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</si>
  <si>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</si>
  <si>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</si>
  <si>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</si>
  <si>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</si>
  <si>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</si>
  <si>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</si>
  <si>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</si>
  <si>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</si>
  <si>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</si>
  <si>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</si>
  <si>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</si>
  <si>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</si>
  <si>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</si>
  <si>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</si>
  <si>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</si>
  <si>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</si>
  <si>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</si>
  <si>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</si>
  <si>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</si>
  <si>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</si>
  <si>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</si>
  <si>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</si>
  <si>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</si>
  <si>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</si>
  <si>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</si>
  <si>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</si>
  <si>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</si>
  <si>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</si>
  <si>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</si>
  <si>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</si>
  <si>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</si>
  <si>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</si>
  <si>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</si>
  <si>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</si>
  <si>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</si>
  <si>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</si>
  <si>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</si>
  <si>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</si>
  <si>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</si>
  <si>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</si>
  <si>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</si>
  <si>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</si>
  <si>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</si>
  <si>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</si>
  <si>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</si>
  <si>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</si>
  <si>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</si>
  <si>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</si>
  <si>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</si>
  <si>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</si>
  <si>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</si>
  <si>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</si>
  <si>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</si>
  <si>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</si>
  <si>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</si>
  <si>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</si>
  <si>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</si>
  <si>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</si>
  <si>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</si>
  <si>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</si>
  <si>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</si>
  <si>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</si>
  <si>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</si>
  <si>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</si>
  <si>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</si>
  <si>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</si>
  <si>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</si>
  <si>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</si>
  <si>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</si>
  <si>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</si>
  <si>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</si>
  <si>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</si>
  <si>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</si>
  <si>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</si>
  <si>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</si>
  <si>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</si>
  <si>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</si>
  <si>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</si>
  <si>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</si>
  <si>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</si>
  <si>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</si>
  <si>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</si>
  <si>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</si>
  <si>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</si>
  <si>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</si>
  <si>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</si>
  <si>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</si>
  <si>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</si>
  <si>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</si>
  <si>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</si>
  <si>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</si>
  <si>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</si>
  <si>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</si>
  <si>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</si>
  <si>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</si>
  <si>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</si>
  <si>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</si>
  <si>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</si>
  <si>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</si>
  <si>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</si>
  <si>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</si>
  <si>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</si>
  <si>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</si>
  <si>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</si>
  <si>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</si>
  <si>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</si>
  <si>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</si>
  <si>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</si>
  <si>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</si>
  <si>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</si>
  <si>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</si>
  <si>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</si>
  <si>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</si>
  <si>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</si>
  <si>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</si>
  <si>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</si>
  <si>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</si>
  <si>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</si>
  <si>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</si>
  <si>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</si>
  <si>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</si>
  <si>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</si>
  <si>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</si>
  <si>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</si>
  <si>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</si>
  <si>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</si>
  <si>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</si>
  <si>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</si>
  <si>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</si>
  <si>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</si>
  <si>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</si>
  <si>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</si>
  <si>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</si>
  <si>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</si>
  <si>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</si>
  <si>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</si>
  <si>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</si>
  <si>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</si>
  <si>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</si>
  <si>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</si>
  <si>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</si>
  <si>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</si>
  <si>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</si>
  <si>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</si>
  <si>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</si>
  <si>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</si>
  <si>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</si>
  <si>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</si>
  <si>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</si>
  <si>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</si>
  <si>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</si>
  <si>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</si>
  <si>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</si>
  <si>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</si>
  <si>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</si>
  <si>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</si>
  <si>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</si>
  <si>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</si>
  <si>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</si>
  <si>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</si>
  <si>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</si>
  <si>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</si>
  <si>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</si>
  <si>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</si>
  <si>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</si>
  <si>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</si>
  <si>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</si>
  <si>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</si>
  <si>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</si>
  <si>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</si>
  <si>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</si>
  <si>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</si>
  <si>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</si>
  <si>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</si>
  <si>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</si>
  <si>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</si>
  <si>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</si>
  <si>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</si>
  <si>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</si>
  <si>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</si>
  <si>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</si>
  <si>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</si>
  <si>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</si>
  <si>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</si>
  <si>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</si>
  <si>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</si>
  <si>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</si>
  <si>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</si>
  <si>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</si>
  <si>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</si>
  <si>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</si>
  <si>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</si>
  <si>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</si>
  <si>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</si>
  <si>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</si>
  <si>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</si>
  <si>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</si>
  <si>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</si>
  <si>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</si>
  <si>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</si>
  <si>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</si>
  <si>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</si>
  <si>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</si>
  <si>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</si>
  <si>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</si>
  <si>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</si>
  <si>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</si>
  <si>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</si>
  <si>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</si>
  <si>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</si>
  <si>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</si>
  <si>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</si>
  <si>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</si>
  <si>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</si>
  <si>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</si>
  <si>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</si>
  <si>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</si>
  <si>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</si>
  <si>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</si>
  <si>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</si>
  <si>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</si>
  <si>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</si>
  <si>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</si>
  <si>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</si>
  <si>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</si>
  <si>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</si>
  <si>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</si>
  <si>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</si>
  <si>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</si>
  <si>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</si>
  <si>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</si>
  <si>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</si>
  <si>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</si>
  <si>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</si>
  <si>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</si>
  <si>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</si>
  <si>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</si>
  <si>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</si>
  <si>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</si>
  <si>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</si>
  <si>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</si>
  <si>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</si>
  <si>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</si>
  <si>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</si>
  <si>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</si>
  <si>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</si>
  <si>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</si>
  <si>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</si>
  <si>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</si>
  <si>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</si>
  <si>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</si>
  <si>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</si>
  <si>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</si>
  <si>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</si>
  <si>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</si>
  <si>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</si>
  <si>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</si>
  <si>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</si>
  <si>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</si>
  <si>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</si>
  <si>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</si>
  <si>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</si>
  <si>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</si>
  <si>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</si>
  <si>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</si>
  <si>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</si>
  <si>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</si>
  <si>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</si>
  <si>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</si>
  <si>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</si>
  <si>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</si>
  <si>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</si>
  <si>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</si>
  <si>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</si>
  <si>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</si>
  <si>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</si>
  <si>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</si>
  <si>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</si>
  <si>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</si>
  <si>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</si>
  <si>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</si>
  <si>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</si>
  <si>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</si>
  <si>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</si>
  <si>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</si>
  <si>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</si>
  <si>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</si>
  <si>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</si>
  <si>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</si>
  <si>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</si>
  <si>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</si>
  <si>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</si>
  <si>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</si>
  <si>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</si>
  <si>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</si>
  <si>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</si>
  <si>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</si>
  <si>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</si>
  <si>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</si>
  <si>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</si>
  <si>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</si>
  <si>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</si>
  <si>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</si>
  <si>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</si>
  <si>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</si>
  <si>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</si>
  <si>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</si>
  <si>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</si>
  <si>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</si>
  <si>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</si>
  <si>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</si>
  <si>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</si>
  <si>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</si>
  <si>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</si>
  <si>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</si>
  <si>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</si>
  <si>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</si>
  <si>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</si>
  <si>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</si>
  <si>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</si>
  <si>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</si>
  <si>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</si>
  <si>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</si>
  <si>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</si>
  <si>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</si>
  <si>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</si>
  <si>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</si>
  <si>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</si>
  <si>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</si>
  <si>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</si>
  <si>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</si>
  <si>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</si>
  <si>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</si>
  <si>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</si>
  <si>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</si>
  <si>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</si>
  <si>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</si>
  <si>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</si>
  <si>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</si>
  <si>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</si>
  <si>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</si>
  <si>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</si>
  <si>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</si>
  <si>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</si>
  <si>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</si>
  <si>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</si>
  <si>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</si>
  <si>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</si>
  <si>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</si>
  <si>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</si>
  <si>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</si>
  <si>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</si>
  <si>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</si>
  <si>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</si>
  <si>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</si>
  <si>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</si>
  <si>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</si>
  <si>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</si>
  <si>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</si>
  <si>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</si>
  <si>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</si>
  <si>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</si>
  <si>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</si>
  <si>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</si>
  <si>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</si>
  <si>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</si>
  <si>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</si>
  <si>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</si>
  <si>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</si>
  <si>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</si>
  <si>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</si>
  <si>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</si>
  <si>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</si>
  <si>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</si>
  <si>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</si>
  <si>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</si>
  <si>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</si>
  <si>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</si>
  <si>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</si>
  <si>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</si>
  <si>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</si>
  <si>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</si>
  <si>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</si>
  <si>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</si>
  <si>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</si>
  <si>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</si>
  <si>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</si>
  <si>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</si>
  <si>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</si>
  <si>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</si>
  <si>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</si>
  <si>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</si>
  <si>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</si>
  <si>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</si>
  <si>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</si>
  <si>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</si>
  <si>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</si>
  <si>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</si>
  <si>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</si>
  <si>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</si>
  <si>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</si>
  <si>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</si>
  <si>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</si>
  <si>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</si>
  <si>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</si>
  <si>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</si>
  <si>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</si>
  <si>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</si>
  <si>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</si>
  <si>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</si>
  <si>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</si>
  <si>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</si>
  <si>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</si>
  <si>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</si>
  <si>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</si>
  <si>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</si>
  <si>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</si>
  <si>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</si>
  <si>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</si>
  <si>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</si>
  <si>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</si>
  <si>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</si>
  <si>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</si>
  <si>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</si>
  <si>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</si>
  <si>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</si>
  <si>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</si>
  <si>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</si>
  <si>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</si>
  <si>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</si>
  <si>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</si>
  <si>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</si>
  <si>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</si>
  <si>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</si>
  <si>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</si>
  <si>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</si>
  <si>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</si>
  <si>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</si>
  <si>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</si>
  <si>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</si>
  <si>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</si>
  <si>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</si>
  <si>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</si>
  <si>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</si>
  <si>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</si>
  <si>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</si>
  <si>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</si>
  <si>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</si>
  <si>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</si>
  <si>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</si>
  <si>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</si>
  <si>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</si>
  <si>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</si>
  <si>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</si>
  <si>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</si>
  <si>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</si>
  <si>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</si>
  <si>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</si>
  <si>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</si>
  <si>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</si>
  <si>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</si>
  <si>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</si>
  <si>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</si>
  <si>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</si>
  <si>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</si>
  <si>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</si>
  <si>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</si>
  <si>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</si>
  <si>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</si>
  <si>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</si>
  <si>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</si>
  <si>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</si>
  <si>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</si>
  <si>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</si>
  <si>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</si>
  <si>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</si>
  <si>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</si>
  <si>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</si>
  <si>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</si>
  <si>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</si>
  <si>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</si>
  <si>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</si>
  <si>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</si>
  <si>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</si>
  <si>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</si>
  <si>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</si>
  <si>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</si>
  <si>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</si>
  <si>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</si>
  <si>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</si>
  <si>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</si>
  <si>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</si>
  <si>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</si>
  <si>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</si>
  <si>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</si>
  <si>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</si>
  <si>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</si>
  <si>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</si>
  <si>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</si>
  <si>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</si>
  <si>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</si>
  <si>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</si>
  <si>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</si>
  <si>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</si>
  <si>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</si>
  <si>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</si>
  <si>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</si>
  <si>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</si>
  <si>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</si>
  <si>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</si>
  <si>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</si>
  <si>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</si>
  <si>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</si>
  <si>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</si>
  <si>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</si>
  <si>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</si>
  <si>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</si>
  <si>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</si>
  <si>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</si>
  <si>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</si>
  <si>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</si>
  <si>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</si>
  <si>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</si>
  <si>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</si>
  <si>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</si>
  <si>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</si>
  <si>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</si>
  <si>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</si>
  <si>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</si>
  <si>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</si>
  <si>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</si>
  <si>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</si>
  <si>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</si>
  <si>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</si>
  <si>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</si>
  <si>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</si>
  <si>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</si>
  <si>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</si>
  <si>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</si>
  <si>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</si>
  <si>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</si>
  <si>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</si>
  <si>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</si>
  <si>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</si>
  <si>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</si>
  <si>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</si>
  <si>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</si>
  <si>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</si>
  <si>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</si>
  <si>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</si>
  <si>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</si>
  <si>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</si>
  <si>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</si>
  <si>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</si>
  <si>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</si>
  <si>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</si>
  <si>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</si>
  <si>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</si>
  <si>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</si>
  <si>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</si>
  <si>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</si>
  <si>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</si>
  <si>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</si>
  <si>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</si>
  <si>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</si>
  <si>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</si>
  <si>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</si>
  <si>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</si>
  <si>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</si>
  <si>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</si>
  <si>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</si>
  <si>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</si>
  <si>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</si>
  <si>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</si>
  <si>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</si>
  <si>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</si>
  <si>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</si>
  <si>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</si>
  <si>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</si>
  <si>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</si>
  <si>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</si>
  <si>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</si>
  <si>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</si>
  <si>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</si>
  <si>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</si>
  <si>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</si>
  <si>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</si>
  <si>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</si>
  <si>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</si>
  <si>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</si>
  <si>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</si>
  <si>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</si>
  <si>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</si>
  <si>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</si>
  <si>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</si>
  <si>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</si>
  <si>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</si>
  <si>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</si>
  <si>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</si>
  <si>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</si>
  <si>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</si>
  <si>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</si>
  <si>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</si>
  <si>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</si>
  <si>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</si>
  <si>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</si>
  <si>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</si>
  <si>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</si>
  <si>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</si>
  <si>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</si>
  <si>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</si>
  <si>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</si>
  <si>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</si>
  <si>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</si>
  <si>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</si>
  <si>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</si>
  <si>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</si>
  <si>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</si>
  <si>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</si>
  <si>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</si>
  <si>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</si>
  <si>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</si>
  <si>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</si>
  <si>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</si>
  <si>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</si>
  <si>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</si>
  <si>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</si>
  <si>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</si>
  <si>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</si>
  <si>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</si>
  <si>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</si>
  <si>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</si>
  <si>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</si>
  <si>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</si>
  <si>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</si>
  <si>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</si>
  <si>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</si>
  <si>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</si>
  <si>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</si>
  <si>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</si>
  <si>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</si>
  <si>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</si>
  <si>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</si>
  <si>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</si>
  <si>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</si>
  <si>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</si>
  <si>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</si>
  <si>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</si>
  <si>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</si>
  <si>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</si>
  <si>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</si>
  <si>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</si>
  <si>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</si>
  <si>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</si>
  <si>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</si>
  <si>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</si>
  <si>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</si>
  <si>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</si>
  <si>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</si>
  <si>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</si>
  <si>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</si>
  <si>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</si>
  <si>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</si>
  <si>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</si>
  <si>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</si>
  <si>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</si>
  <si>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</si>
  <si>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</si>
  <si>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</si>
  <si>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</si>
  <si>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</si>
  <si>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</si>
  <si>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</si>
  <si>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</si>
  <si>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</si>
  <si>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</si>
  <si>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</si>
  <si>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</si>
  <si>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</si>
  <si>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</si>
  <si>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</si>
  <si>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</si>
  <si>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</si>
  <si>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</si>
  <si>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</si>
  <si>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</si>
  <si>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</si>
  <si>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</si>
  <si>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</si>
  <si>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</si>
  <si>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</si>
  <si>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</si>
  <si>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</si>
  <si>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</si>
  <si>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</si>
  <si>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</si>
  <si>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</si>
  <si>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</si>
  <si>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</si>
  <si>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</si>
  <si>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</si>
  <si>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</si>
  <si>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</si>
  <si>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</si>
  <si>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</si>
  <si>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</si>
  <si>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</si>
  <si>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</si>
  <si>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</si>
  <si>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</si>
  <si>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</si>
  <si>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</si>
  <si>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</si>
  <si>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</si>
  <si>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</si>
  <si>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</si>
  <si>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</si>
  <si>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</si>
  <si>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</si>
  <si>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</si>
  <si>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</si>
  <si>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</si>
  <si>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</si>
  <si>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</si>
  <si>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</si>
  <si>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</si>
  <si>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</si>
  <si>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</si>
  <si>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</si>
  <si>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</si>
  <si>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</si>
  <si>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</si>
  <si>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</si>
  <si>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</si>
  <si>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</si>
  <si>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</si>
  <si>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</si>
  <si>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</si>
  <si>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</si>
  <si>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</si>
  <si>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</si>
  <si>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</si>
  <si>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</si>
  <si>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</si>
  <si>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</si>
  <si>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</si>
  <si>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</si>
  <si>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</si>
  <si>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</si>
  <si>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</si>
  <si>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</si>
  <si>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</si>
  <si>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</si>
  <si>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</si>
  <si>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</si>
  <si>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</si>
  <si>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</si>
  <si>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</si>
  <si>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</si>
  <si>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</si>
  <si>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</si>
  <si>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</si>
  <si>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</si>
  <si>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</si>
  <si>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</si>
  <si>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</si>
  <si>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</si>
  <si>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</si>
  <si>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</si>
  <si>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</si>
  <si>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</si>
  <si>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</si>
  <si>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</si>
  <si>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</si>
  <si>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</si>
  <si>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</si>
  <si>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</si>
  <si>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</si>
  <si>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</si>
  <si>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</si>
  <si>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</si>
  <si>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</si>
  <si>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</si>
  <si>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</si>
  <si>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</si>
  <si>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</si>
  <si>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</si>
  <si>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</si>
  <si>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</si>
  <si>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</si>
  <si>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</si>
  <si>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</si>
  <si>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</si>
  <si>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</si>
  <si>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</si>
  <si>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</si>
  <si>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</si>
  <si>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</si>
  <si>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</si>
  <si>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</si>
  <si>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</si>
  <si>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</si>
  <si>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</si>
  <si>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</si>
  <si>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</si>
  <si>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</si>
  <si>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</si>
  <si>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</si>
  <si>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</si>
  <si>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</si>
  <si>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</si>
  <si>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</si>
  <si>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</si>
  <si>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</si>
  <si>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</si>
  <si>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</si>
  <si>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</si>
  <si>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</si>
  <si>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</si>
  <si>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</si>
  <si>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</si>
  <si>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</si>
  <si>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</si>
  <si>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</si>
  <si>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</si>
  <si>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</si>
  <si>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</si>
  <si>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</si>
  <si>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</si>
  <si>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</si>
  <si>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</si>
  <si>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</si>
  <si>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</si>
  <si>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</si>
  <si>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</si>
  <si>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</si>
  <si>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</si>
  <si>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</si>
  <si>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</si>
  <si>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</si>
  <si>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</si>
  <si>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</si>
  <si>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</si>
  <si>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</si>
  <si>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</si>
  <si>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</si>
  <si>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</si>
  <si>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</si>
  <si>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</si>
  <si>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</si>
  <si>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</si>
  <si>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</si>
  <si>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</si>
  <si>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</si>
  <si>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</si>
  <si>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</si>
  <si>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</si>
  <si>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</si>
  <si>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</si>
  <si>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</si>
  <si>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</si>
  <si>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</si>
  <si>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</si>
  <si>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</si>
  <si>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</si>
  <si>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</si>
  <si>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</si>
  <si>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</si>
  <si>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</si>
  <si>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</si>
  <si>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</si>
  <si>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</si>
  <si>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</si>
  <si>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</si>
  <si>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</si>
  <si>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</si>
  <si>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</si>
  <si>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</si>
  <si>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</si>
  <si>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</si>
  <si>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</si>
  <si>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</si>
  <si>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</si>
  <si>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</si>
  <si>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</si>
  <si>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</si>
  <si>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</si>
  <si>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</si>
  <si>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</si>
  <si>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</si>
  <si>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</si>
  <si>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</si>
  <si>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</si>
  <si>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</si>
  <si>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</si>
  <si>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</si>
  <si>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</si>
  <si>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</si>
  <si>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</si>
  <si>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</si>
  <si>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</si>
  <si>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</si>
  <si>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</si>
  <si>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</si>
  <si>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</si>
  <si>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</si>
  <si>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</si>
  <si>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</si>
  <si>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</si>
  <si>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</si>
  <si>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</si>
  <si>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</si>
  <si>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</si>
  <si>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</si>
  <si>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</si>
  <si>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</si>
  <si>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</si>
  <si>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</si>
  <si>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</si>
  <si>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</si>
  <si>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</si>
  <si>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</si>
  <si>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</si>
  <si>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</si>
  <si>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</si>
  <si>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</si>
  <si>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</si>
  <si>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</si>
  <si>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</si>
  <si>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</si>
  <si>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</si>
  <si>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</si>
  <si>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</si>
  <si>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</si>
  <si>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</si>
  <si>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</si>
  <si>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</si>
  <si>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</si>
  <si>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</si>
  <si>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</si>
  <si>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</si>
  <si>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</si>
  <si>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</si>
  <si>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</si>
  <si>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</si>
  <si>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</si>
  <si>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</si>
  <si>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</si>
  <si>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</si>
  <si>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</si>
  <si>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</si>
  <si>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</si>
  <si>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</si>
  <si>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</si>
  <si>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</si>
  <si>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</si>
  <si>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</si>
  <si>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</si>
  <si>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</si>
  <si>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</si>
  <si>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</si>
  <si>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</si>
  <si>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</si>
  <si>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</si>
  <si>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</si>
  <si>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</si>
  <si>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</si>
  <si>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</si>
  <si>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</si>
  <si>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</si>
  <si>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</si>
  <si>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</si>
  <si>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</si>
  <si>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</si>
  <si>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</si>
  <si>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</si>
  <si>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</si>
  <si>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</si>
  <si>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</si>
  <si>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</si>
  <si>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</si>
  <si>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</si>
  <si>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</si>
  <si>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</si>
  <si>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</si>
  <si>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</si>
  <si>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</si>
  <si>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</si>
  <si>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</si>
  <si>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</si>
  <si>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</si>
  <si>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</si>
  <si>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</si>
  <si>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</si>
  <si>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</si>
  <si>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</si>
  <si>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</si>
  <si>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</si>
  <si>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</si>
  <si>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</si>
  <si>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</si>
  <si>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</si>
  <si>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</si>
  <si>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</si>
  <si>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</si>
  <si>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</si>
  <si>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</si>
  <si>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</si>
  <si>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</si>
  <si>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</si>
  <si>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</si>
  <si>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</si>
  <si>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</si>
  <si>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</si>
  <si>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</si>
  <si>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</si>
  <si>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</si>
  <si>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</si>
  <si>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</si>
  <si>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</si>
  <si>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</si>
  <si>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</si>
  <si>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</si>
  <si>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</si>
  <si>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</si>
  <si>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</si>
  <si>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</si>
  <si>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</si>
  <si>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</si>
  <si>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</si>
  <si>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</si>
  <si>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</si>
  <si>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</si>
  <si>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</si>
  <si>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</si>
  <si>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</si>
  <si>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</si>
  <si>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</si>
  <si>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</si>
  <si>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</si>
  <si>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</si>
  <si>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</si>
  <si>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</si>
  <si>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</si>
  <si>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</si>
  <si>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</si>
  <si>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</si>
  <si>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</si>
  <si>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</si>
  <si>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</si>
  <si>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</si>
  <si>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</si>
  <si>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</si>
  <si>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</si>
  <si>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</si>
  <si>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</si>
  <si>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</si>
  <si>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</si>
  <si>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</si>
  <si>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</si>
  <si>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</si>
  <si>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</si>
  <si>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</si>
  <si>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</si>
  <si>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</si>
  <si>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</si>
  <si>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</si>
  <si>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</si>
  <si>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</si>
  <si>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</si>
  <si>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</si>
  <si>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</si>
  <si>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</si>
  <si>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</si>
  <si>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</si>
  <si>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</si>
  <si>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</si>
  <si>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</si>
  <si>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</si>
  <si>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</si>
  <si>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</si>
  <si>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</si>
  <si>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</si>
  <si>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</si>
  <si>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</si>
  <si>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</si>
  <si>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</si>
  <si>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</si>
  <si>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</si>
  <si>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</si>
  <si>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</si>
  <si>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</si>
  <si>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</si>
  <si>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</si>
  <si>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</si>
  <si>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</si>
  <si>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</si>
  <si>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</si>
  <si>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</si>
  <si>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</si>
  <si>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</si>
  <si>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</si>
  <si>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</si>
  <si>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</si>
  <si>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</si>
  <si>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</si>
  <si>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</si>
  <si>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</si>
  <si>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</si>
  <si>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</si>
  <si>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</si>
  <si>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</si>
  <si>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</si>
  <si>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</si>
  <si>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</si>
  <si>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</si>
  <si>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</si>
  <si>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</si>
  <si>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</si>
  <si>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</si>
  <si>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</si>
  <si>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</si>
  <si>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</si>
  <si>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</si>
  <si>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</si>
  <si>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</si>
  <si>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</si>
  <si>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</si>
  <si>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</si>
  <si>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</si>
  <si>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</si>
  <si>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</si>
  <si>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</si>
  <si>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</si>
  <si>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</si>
  <si>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</si>
  <si>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</si>
  <si>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</si>
  <si>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</si>
  <si>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</si>
  <si>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</si>
  <si>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</si>
  <si>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</si>
  <si>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</si>
  <si>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</si>
  <si>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</si>
  <si>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</si>
  <si>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</si>
  <si>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</si>
  <si>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</si>
  <si>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</si>
  <si>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</si>
  <si>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</si>
  <si>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</si>
  <si>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</si>
  <si>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</si>
  <si>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</si>
  <si>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</si>
  <si>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</si>
  <si>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</si>
  <si>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</si>
  <si>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</si>
  <si>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</si>
  <si>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</si>
  <si>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</si>
  <si>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</si>
  <si>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</si>
  <si>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</si>
  <si>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</si>
  <si>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</si>
  <si>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</si>
  <si>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</si>
  <si>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</si>
  <si>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</si>
  <si>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</si>
  <si>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</si>
  <si>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</si>
  <si>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</si>
  <si>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</si>
  <si>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</si>
  <si>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</si>
  <si>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</si>
  <si>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</si>
  <si>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</si>
  <si>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</si>
  <si>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</si>
  <si>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</si>
  <si>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</si>
  <si>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</si>
  <si>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</si>
  <si>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</si>
  <si>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</si>
  <si>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</si>
  <si>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</si>
  <si>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</si>
  <si>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</si>
  <si>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</si>
  <si>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</si>
  <si>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</si>
  <si>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</si>
  <si>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</si>
  <si>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</si>
  <si>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</si>
  <si>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</si>
  <si>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</si>
  <si>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</si>
  <si>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</si>
  <si>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</si>
  <si>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</si>
  <si>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</si>
  <si>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</si>
  <si>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</si>
  <si>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</si>
  <si>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</si>
  <si>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</si>
  <si>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</si>
  <si>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</si>
  <si>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</si>
  <si>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</si>
  <si>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</si>
  <si>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</si>
  <si>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</si>
  <si>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</si>
  <si>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</si>
  <si>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</si>
  <si>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</si>
  <si>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</si>
  <si>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</si>
  <si>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</si>
  <si>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</si>
  <si>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</si>
  <si>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</si>
  <si>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</si>
  <si>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</si>
  <si>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</si>
  <si>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</si>
  <si>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</si>
  <si>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</si>
  <si>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</si>
  <si>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</si>
  <si>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</si>
  <si>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</si>
  <si>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</si>
  <si>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</si>
  <si>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</si>
  <si>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</si>
  <si>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</si>
  <si>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</si>
  <si>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</si>
  <si>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</si>
  <si>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</si>
  <si>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</si>
  <si>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</si>
  <si>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</si>
  <si>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</si>
  <si>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</si>
  <si>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</si>
  <si>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</si>
  <si>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</si>
  <si>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</si>
  <si>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</si>
  <si>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</si>
  <si>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</si>
  <si>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</si>
  <si>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</si>
  <si>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</si>
  <si>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</si>
  <si>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</si>
  <si>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</si>
  <si>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</si>
  <si>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</si>
  <si>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</si>
  <si>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</si>
  <si>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</si>
  <si>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</si>
  <si>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</si>
  <si>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</si>
  <si>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</si>
  <si>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</si>
  <si>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</si>
  <si>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</si>
  <si>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</si>
  <si>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</si>
  <si>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</si>
  <si>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</si>
  <si>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</si>
  <si>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</si>
  <si>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</si>
  <si>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</si>
  <si>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</si>
  <si>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</si>
  <si>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</si>
  <si>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</si>
  <si>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</si>
  <si>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</si>
  <si>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</si>
  <si>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</si>
  <si>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</si>
  <si>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</si>
  <si>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</si>
  <si>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</si>
  <si>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</si>
  <si>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</si>
  <si>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</si>
  <si>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</si>
  <si>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</si>
  <si>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</si>
  <si>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</si>
  <si>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</si>
  <si>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</si>
  <si>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</si>
  <si>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</si>
  <si>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</si>
  <si>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</si>
  <si>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</si>
  <si>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</si>
  <si>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</si>
  <si>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</si>
  <si>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</si>
  <si>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</si>
  <si>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</si>
  <si>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</si>
  <si>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</si>
  <si>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</si>
  <si>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</si>
  <si>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</si>
  <si>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</si>
  <si>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</si>
  <si>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</si>
  <si>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</si>
  <si>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</si>
  <si>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</si>
  <si>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</si>
  <si>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</si>
  <si>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</si>
  <si>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</si>
  <si>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</si>
  <si>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</si>
  <si>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</si>
  <si>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</si>
  <si>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</si>
  <si>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</si>
  <si>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</si>
  <si>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</si>
  <si>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</si>
  <si>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</si>
  <si>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</si>
  <si>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</si>
  <si>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</si>
  <si>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</si>
  <si>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</si>
  <si>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</si>
  <si>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</si>
  <si>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</si>
  <si>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</si>
  <si>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</si>
  <si>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</si>
  <si>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</si>
  <si>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</si>
  <si>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</si>
  <si>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</si>
  <si>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</si>
  <si>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</si>
  <si>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</si>
  <si>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</si>
  <si>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</si>
  <si>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</si>
  <si>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</si>
  <si>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</si>
  <si>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</si>
  <si>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</si>
  <si>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</si>
  <si>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</si>
  <si>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</si>
  <si>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</si>
  <si>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</si>
  <si>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</si>
  <si>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</si>
  <si>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</si>
  <si>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</si>
  <si>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</si>
  <si>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</si>
  <si>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</si>
  <si>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</si>
  <si>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</si>
  <si>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</si>
  <si>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</si>
  <si>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</si>
  <si>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</si>
  <si>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</si>
  <si>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</si>
  <si>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</si>
  <si>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</si>
  <si>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</si>
  <si>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</si>
  <si>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</si>
  <si>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</si>
  <si>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</si>
  <si>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</si>
  <si>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</si>
  <si>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</si>
  <si>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</si>
  <si>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</si>
  <si>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</si>
  <si>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</si>
  <si>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</si>
  <si>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</si>
  <si>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</si>
  <si>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</si>
  <si>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</si>
  <si>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</si>
  <si>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</si>
  <si>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</si>
  <si>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</si>
  <si>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</si>
  <si>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</si>
  <si>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</si>
  <si>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</si>
  <si>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</si>
  <si>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</si>
  <si>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</si>
  <si>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</si>
  <si>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</si>
  <si>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</si>
  <si>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</si>
  <si>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</si>
  <si>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</si>
  <si>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</si>
  <si>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</si>
  <si>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</si>
  <si>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</si>
  <si>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</si>
  <si>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</si>
  <si>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</si>
  <si>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</si>
  <si>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</si>
  <si>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</si>
  <si>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</si>
  <si>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</si>
  <si>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</si>
  <si>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</si>
  <si>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</si>
  <si>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</si>
  <si>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</si>
  <si>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</si>
  <si>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</si>
  <si>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</si>
  <si>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</si>
  <si>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</si>
  <si>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</si>
  <si>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</si>
  <si>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</si>
  <si>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</si>
  <si>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</si>
  <si>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</si>
  <si>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</si>
  <si>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</si>
  <si>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</si>
  <si>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</si>
  <si>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</si>
  <si>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</si>
  <si>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</si>
  <si>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</si>
  <si>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</si>
  <si>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</si>
  <si>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</si>
  <si>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</si>
  <si>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</si>
  <si>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</si>
  <si>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</si>
  <si>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</si>
  <si>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</si>
  <si>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</si>
  <si>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</si>
  <si>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</si>
  <si>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</si>
  <si>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</si>
  <si>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</si>
  <si>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</si>
  <si>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</si>
  <si>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</si>
  <si>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</si>
  <si>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</si>
  <si>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</si>
  <si>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</si>
  <si>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</si>
  <si>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</si>
  <si>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</si>
  <si>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</si>
  <si>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</si>
  <si>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</si>
  <si>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</si>
  <si>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</si>
  <si>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</si>
  <si>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</si>
  <si>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</si>
  <si>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</si>
  <si>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</si>
  <si>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</si>
  <si>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</si>
  <si>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</si>
  <si>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</si>
  <si>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</si>
  <si>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</si>
  <si>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</si>
  <si>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</si>
  <si>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</si>
  <si>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</si>
  <si>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</si>
  <si>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</si>
  <si>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</si>
  <si>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</si>
  <si>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</si>
  <si>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</si>
  <si>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</si>
  <si>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</si>
  <si>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</si>
  <si>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</si>
  <si>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</si>
  <si>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</si>
  <si>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</si>
  <si>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</si>
  <si>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</si>
  <si>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</si>
  <si>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</si>
  <si>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</si>
  <si>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</si>
  <si>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</si>
  <si>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</si>
  <si>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</si>
  <si>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</si>
  <si>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</si>
  <si>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</si>
  <si>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</si>
  <si>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</si>
  <si>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</si>
  <si>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</si>
  <si>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</si>
  <si>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</si>
  <si>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</si>
  <si>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</si>
  <si>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</si>
  <si>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</si>
  <si>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</si>
  <si>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</si>
  <si>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</si>
  <si>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</si>
  <si>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</si>
  <si>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</si>
  <si>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</si>
  <si>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</si>
  <si>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</si>
  <si>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</si>
  <si>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</si>
  <si>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</si>
  <si>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</si>
  <si>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</si>
  <si>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</si>
  <si>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</si>
  <si>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</si>
  <si>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</si>
  <si>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</si>
  <si>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</si>
  <si>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</si>
  <si>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</si>
  <si>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</si>
  <si>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</si>
  <si>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</si>
  <si>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</si>
  <si>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</si>
  <si>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</si>
  <si>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</si>
  <si>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</si>
  <si>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</si>
  <si>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</si>
  <si>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</si>
  <si>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</si>
  <si>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</si>
  <si>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</si>
  <si>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</si>
  <si>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</si>
  <si>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</si>
  <si>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</si>
  <si>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</si>
  <si>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</si>
  <si>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</si>
  <si>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</si>
  <si>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</si>
  <si>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</si>
  <si>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</si>
  <si>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</si>
  <si>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</si>
  <si>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</si>
  <si>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</si>
  <si>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</si>
  <si>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</si>
  <si>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</si>
  <si>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</si>
  <si>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</si>
  <si>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</si>
  <si>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</si>
  <si>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</si>
  <si>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</si>
  <si>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</si>
  <si>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</si>
  <si>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</si>
  <si>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</si>
  <si>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</si>
  <si>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</si>
  <si>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</si>
  <si>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</si>
  <si>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</si>
  <si>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</si>
  <si>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</si>
  <si>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</si>
  <si>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</si>
  <si>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</si>
  <si>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</si>
  <si>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</si>
  <si>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</si>
  <si>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</si>
  <si>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</si>
  <si>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</si>
  <si>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</si>
  <si>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</si>
  <si>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</si>
  <si>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</si>
  <si>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</si>
  <si>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</si>
  <si>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</si>
  <si>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</si>
  <si>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</si>
  <si>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</si>
  <si>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</si>
  <si>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</si>
  <si>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</si>
  <si>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</si>
  <si>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</si>
  <si>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</si>
  <si>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</si>
  <si>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</si>
  <si>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</si>
  <si>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</si>
  <si>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</si>
  <si>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</si>
  <si>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</si>
  <si>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</si>
  <si>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</si>
  <si>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</si>
  <si>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</si>
  <si>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</si>
  <si>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</si>
  <si>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</si>
  <si>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</si>
  <si>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</si>
  <si>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</si>
  <si>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</si>
  <si>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</si>
  <si>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</si>
  <si>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</si>
  <si>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</si>
  <si>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</si>
  <si>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</si>
  <si>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</si>
  <si>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</si>
  <si>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</si>
  <si>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</si>
  <si>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</si>
  <si>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</si>
  <si>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</si>
  <si>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</si>
  <si>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</si>
  <si>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</si>
  <si>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</si>
  <si>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</si>
  <si>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</si>
  <si>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</si>
  <si>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</si>
  <si>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</si>
  <si>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</si>
  <si>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</si>
  <si>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</si>
  <si>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</si>
  <si>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</si>
  <si>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</si>
  <si>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</si>
  <si>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</si>
  <si>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</si>
  <si>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</si>
  <si>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</si>
  <si>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</si>
  <si>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</si>
  <si>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</si>
  <si>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</si>
  <si>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</si>
  <si>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</si>
  <si>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</si>
  <si>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</si>
  <si>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</si>
  <si>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</si>
  <si>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</si>
  <si>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</si>
  <si>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</si>
  <si>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</si>
  <si>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</si>
  <si>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</si>
  <si>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</si>
  <si>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</si>
  <si>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</si>
  <si>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</si>
  <si>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</si>
  <si>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</si>
  <si>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</si>
  <si>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</si>
  <si>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</si>
  <si>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</si>
  <si>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</si>
  <si>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</si>
  <si>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</si>
  <si>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</si>
  <si>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</si>
  <si>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</si>
  <si>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</si>
  <si>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</si>
  <si>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</si>
  <si>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</si>
  <si>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</si>
  <si>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</si>
  <si>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</si>
  <si>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</si>
  <si>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</si>
  <si>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</si>
  <si>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</si>
  <si>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</si>
  <si>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</si>
  <si>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</si>
  <si>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</si>
  <si>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</si>
  <si>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</si>
  <si>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</si>
  <si>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</si>
  <si>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</si>
  <si>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</si>
  <si>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</si>
  <si>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</si>
  <si>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</si>
  <si>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</si>
  <si>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</si>
  <si>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</si>
  <si>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</si>
  <si>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</si>
  <si>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</si>
  <si>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</si>
  <si>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</si>
  <si>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</si>
  <si>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</si>
  <si>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</si>
  <si>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</si>
  <si>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</si>
  <si>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</si>
  <si>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</si>
  <si>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</si>
  <si>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</si>
  <si>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</si>
  <si>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</si>
  <si>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</si>
  <si>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</si>
  <si>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</si>
  <si>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</si>
  <si>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</si>
  <si>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</si>
  <si>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</si>
  <si>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</si>
  <si>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</si>
  <si>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</si>
  <si>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</si>
  <si>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</si>
  <si>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</si>
  <si>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</si>
  <si>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</si>
  <si>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</si>
  <si>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</si>
  <si>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</si>
  <si>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</si>
  <si>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</si>
  <si>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</si>
  <si>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</si>
  <si>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</si>
  <si>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</si>
  <si>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</si>
  <si>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</si>
  <si>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</si>
  <si>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</si>
  <si>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</si>
  <si>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</si>
  <si>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</si>
  <si>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</si>
  <si>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</si>
  <si>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</si>
  <si>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</si>
  <si>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</si>
  <si>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</si>
  <si>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</si>
  <si>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</si>
  <si>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</si>
  <si>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</si>
  <si>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</si>
  <si>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</si>
  <si>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</si>
  <si>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</si>
  <si>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</si>
  <si>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</si>
  <si>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</si>
  <si>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</si>
  <si>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</si>
  <si>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</si>
  <si>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</si>
  <si>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</si>
  <si>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</si>
  <si>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</si>
  <si>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</si>
  <si>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</si>
  <si>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</si>
  <si>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</si>
  <si>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</si>
  <si>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</si>
  <si>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</si>
  <si>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</si>
  <si>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</si>
  <si>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</si>
  <si>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</si>
  <si>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</si>
  <si>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</si>
  <si>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</si>
  <si>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</si>
  <si>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</si>
  <si>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</si>
  <si>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</si>
  <si>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</si>
  <si>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</si>
  <si>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</si>
  <si>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</si>
  <si>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</si>
  <si>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</si>
  <si>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</si>
  <si>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</si>
  <si>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</si>
  <si>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</si>
  <si>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</si>
  <si>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</si>
  <si>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</si>
  <si>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</si>
  <si>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</si>
  <si>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</si>
  <si>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</si>
  <si>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</si>
  <si>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</si>
  <si>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</si>
  <si>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</si>
  <si>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</si>
  <si>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</si>
  <si>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</si>
  <si>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</si>
  <si>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</si>
  <si>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</si>
  <si>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</si>
  <si>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</si>
  <si>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</si>
  <si>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</si>
  <si>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</si>
  <si>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</si>
  <si>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</si>
  <si>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</si>
  <si>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</si>
  <si>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</si>
  <si>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</si>
  <si>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</si>
  <si>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</si>
  <si>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</si>
  <si>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</si>
  <si>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</si>
  <si>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</si>
  <si>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</si>
  <si>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</si>
  <si>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</si>
  <si>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</si>
  <si>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</si>
  <si>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</si>
  <si>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</si>
  <si>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</si>
  <si>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</si>
  <si>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</si>
  <si>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</si>
  <si>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</si>
  <si>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</si>
  <si>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</si>
  <si>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</si>
  <si>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</si>
  <si>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</si>
  <si>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</si>
  <si>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</si>
  <si>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</si>
  <si>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</si>
  <si>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</si>
  <si>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</si>
  <si>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</si>
  <si>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</si>
  <si>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</si>
  <si>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</si>
  <si>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</si>
  <si>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</si>
  <si>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</si>
  <si>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</si>
  <si>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</si>
  <si>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</si>
  <si>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</si>
  <si>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</si>
  <si>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</si>
  <si>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</si>
  <si>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</si>
  <si>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</si>
  <si>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</si>
  <si>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</si>
  <si>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</si>
  <si>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</si>
  <si>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</si>
  <si>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</si>
  <si>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</si>
  <si>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</si>
  <si>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</si>
  <si>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</si>
  <si>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</si>
  <si>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</si>
  <si>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</si>
  <si>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</si>
  <si>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</si>
  <si>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</si>
  <si>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</si>
  <si>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</si>
  <si>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</si>
  <si>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</si>
  <si>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</si>
  <si>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</si>
  <si>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</si>
  <si>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</si>
  <si>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</si>
  <si>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</si>
  <si>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</si>
  <si>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</si>
  <si>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</si>
  <si>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</si>
  <si>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</si>
  <si>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</si>
  <si>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</si>
  <si>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</si>
  <si>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</si>
  <si>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</si>
  <si>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</si>
  <si>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</si>
  <si>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</si>
  <si>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</si>
  <si>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</si>
  <si>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</si>
  <si>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</si>
  <si>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</si>
  <si>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</si>
  <si>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</si>
  <si>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</si>
  <si>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</si>
  <si>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</si>
  <si>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</si>
  <si>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</si>
  <si>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</si>
  <si>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</si>
  <si>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</si>
  <si>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</si>
  <si>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</si>
  <si>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</si>
  <si>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</si>
  <si>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</si>
  <si>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</si>
  <si>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</si>
  <si>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</si>
  <si>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</si>
  <si>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</si>
  <si>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</si>
  <si>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</si>
  <si>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</si>
  <si>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</si>
  <si>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</si>
  <si>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</si>
  <si>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</si>
  <si>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</si>
  <si>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</si>
  <si>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</si>
  <si>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</si>
  <si>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</si>
  <si>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</si>
  <si>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</si>
  <si>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</si>
  <si>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</si>
  <si>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</si>
  <si>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</si>
  <si>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</si>
  <si>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</si>
  <si>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</si>
  <si>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</si>
  <si>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</si>
  <si>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</si>
  <si>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</si>
  <si>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</si>
  <si>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</si>
  <si>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</si>
  <si>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</si>
  <si>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</si>
  <si>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</si>
  <si>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</si>
  <si>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</si>
  <si>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</si>
  <si>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</si>
  <si>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</si>
  <si>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</si>
  <si>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</si>
  <si>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</si>
  <si>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</si>
  <si>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</si>
  <si>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</si>
  <si>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</si>
  <si>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</si>
  <si>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</si>
  <si>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</si>
  <si>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</si>
  <si>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</si>
  <si>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</si>
  <si>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</si>
  <si>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</si>
  <si>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</si>
  <si>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</si>
  <si>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</si>
  <si>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</si>
  <si>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</si>
  <si>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</si>
  <si>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</si>
  <si>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</si>
  <si>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</si>
  <si>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</si>
  <si>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</si>
  <si>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</si>
  <si>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</si>
  <si>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</si>
  <si>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</si>
  <si>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</si>
  <si>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</si>
  <si>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</si>
  <si>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</si>
  <si>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</si>
  <si>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</si>
  <si>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</si>
  <si>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</si>
  <si>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</si>
  <si>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</si>
  <si>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</si>
  <si>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</si>
  <si>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</si>
  <si>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</si>
  <si>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</si>
  <si>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</si>
  <si>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</si>
  <si>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</si>
  <si>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</si>
  <si>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</si>
  <si>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</si>
  <si>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</si>
  <si>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</si>
  <si>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</si>
  <si>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</si>
  <si>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</si>
  <si>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</si>
  <si>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</si>
  <si>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</si>
  <si>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</si>
  <si>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</si>
  <si>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</si>
  <si>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</si>
  <si>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</si>
  <si>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</si>
  <si>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</si>
  <si>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</si>
  <si>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</si>
  <si>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</si>
  <si>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</si>
  <si>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</si>
  <si>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</si>
  <si>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</si>
  <si>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</si>
  <si>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</si>
  <si>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</si>
  <si>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</si>
  <si>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</si>
  <si>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</si>
  <si>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</si>
  <si>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</si>
  <si>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</si>
  <si>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</si>
  <si>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</si>
  <si>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</si>
  <si>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</si>
  <si>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</si>
  <si>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</si>
  <si>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</si>
  <si>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</si>
  <si>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</si>
  <si>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</si>
  <si>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</si>
  <si>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</si>
  <si>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</si>
  <si>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</si>
  <si>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</si>
  <si>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</si>
  <si>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</si>
  <si>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</si>
  <si>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</si>
  <si>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</si>
  <si>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</si>
  <si>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</si>
  <si>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</si>
  <si>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</si>
  <si>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</si>
  <si>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</si>
  <si>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</si>
  <si>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</si>
  <si>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</si>
  <si>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</si>
  <si>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</si>
  <si>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</si>
  <si>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</si>
  <si>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</si>
  <si>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</si>
  <si>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</si>
  <si>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</si>
  <si>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</si>
  <si>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</si>
  <si>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</si>
  <si>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</si>
  <si>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</si>
  <si>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</si>
  <si>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</si>
  <si>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</si>
  <si>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</si>
  <si>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</si>
  <si>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</si>
  <si>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</si>
  <si>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</si>
  <si>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</si>
  <si>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</si>
  <si>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</si>
  <si>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</si>
  <si>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</si>
  <si>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</si>
  <si>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</si>
  <si>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</si>
  <si>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</si>
  <si>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</si>
  <si>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</si>
  <si>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</si>
  <si>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</si>
  <si>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</si>
  <si>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</si>
  <si>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</si>
  <si>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</si>
  <si>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</si>
  <si>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</si>
  <si>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</si>
  <si>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</si>
  <si>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</si>
  <si>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</si>
  <si>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</si>
  <si>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</si>
  <si>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</si>
  <si>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</si>
  <si>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</si>
  <si>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</si>
  <si>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</si>
  <si>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</si>
  <si>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</si>
  <si>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</si>
  <si>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</si>
  <si>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</si>
  <si>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</si>
  <si>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</si>
  <si>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</si>
  <si>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</si>
  <si>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</si>
  <si>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</si>
  <si>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</si>
  <si>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</si>
  <si>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</si>
  <si>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</si>
  <si>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</si>
  <si>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</si>
  <si>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</si>
  <si>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</si>
  <si>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</si>
  <si>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</si>
  <si>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</si>
  <si>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</si>
  <si>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</si>
  <si>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</si>
  <si>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</si>
  <si>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</si>
  <si>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</si>
  <si>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</si>
  <si>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</si>
  <si>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</si>
  <si>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</si>
  <si>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</si>
  <si>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</si>
  <si>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</si>
  <si>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</si>
  <si>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</si>
  <si>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</si>
  <si>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</si>
  <si>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</si>
  <si>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</si>
  <si>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</si>
  <si>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</si>
  <si>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</si>
  <si>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</si>
  <si>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</si>
  <si>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</si>
  <si>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</si>
  <si>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</si>
  <si>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</si>
  <si>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</si>
  <si>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</si>
  <si>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</si>
  <si>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</si>
  <si>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</si>
  <si>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</si>
  <si>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</si>
  <si>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</si>
  <si>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</si>
  <si>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</si>
  <si>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</si>
  <si>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</si>
  <si>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</si>
  <si>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</si>
  <si>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</si>
  <si>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</si>
  <si>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</si>
  <si>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</si>
  <si>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</si>
  <si>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</si>
  <si>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</si>
  <si>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</si>
  <si>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</si>
  <si>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</si>
  <si>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</si>
  <si>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</si>
  <si>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</si>
  <si>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</si>
  <si>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</si>
  <si>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</si>
  <si>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</si>
  <si>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</si>
  <si>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</si>
  <si>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</si>
  <si>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</si>
  <si>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</si>
  <si>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</si>
  <si>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</si>
  <si>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</si>
  <si>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</si>
  <si>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</si>
  <si>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</si>
  <si>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</si>
  <si>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</si>
  <si>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</si>
  <si>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</si>
  <si>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</si>
  <si>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</si>
  <si>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</si>
  <si>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</si>
  <si>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</si>
  <si>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</si>
  <si>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</si>
  <si>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</si>
  <si>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</si>
  <si>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</si>
  <si>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</si>
  <si>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</si>
  <si>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</si>
  <si>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</si>
  <si>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</si>
  <si>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</si>
  <si>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</si>
  <si>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</si>
  <si>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</si>
  <si>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</si>
  <si>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</si>
  <si>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</si>
  <si>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</si>
  <si>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</si>
  <si>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</si>
  <si>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</si>
  <si>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</si>
  <si>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</si>
  <si>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</si>
  <si>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</si>
  <si>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</si>
  <si>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</si>
  <si>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</si>
  <si>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</si>
  <si>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</si>
  <si>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</si>
  <si>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</si>
  <si>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</si>
  <si>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</si>
  <si>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</si>
  <si>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</si>
  <si>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</si>
  <si>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</si>
  <si>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</si>
  <si>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</si>
  <si>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</si>
  <si>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</si>
  <si>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</si>
  <si>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</si>
  <si>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</si>
  <si>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</si>
  <si>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</si>
  <si>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</si>
  <si>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</si>
  <si>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</si>
  <si>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</si>
  <si>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</si>
  <si>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</si>
  <si>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</si>
  <si>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</si>
  <si>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</si>
  <si>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</si>
  <si>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</si>
  <si>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</si>
  <si>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</si>
  <si>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</si>
  <si>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</si>
  <si>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</si>
  <si>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</si>
  <si>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</si>
  <si>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</si>
  <si>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</si>
  <si>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</si>
  <si>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</si>
  <si>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</si>
  <si>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</si>
  <si>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</si>
  <si>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</si>
  <si>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</si>
  <si>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</si>
  <si>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</si>
  <si>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</si>
  <si>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</si>
  <si>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</si>
  <si>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</si>
  <si>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</si>
  <si>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</si>
  <si>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</si>
  <si>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</si>
  <si>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</si>
  <si>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</si>
  <si>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</si>
  <si>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</si>
  <si>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</si>
  <si>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</si>
  <si>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</si>
  <si>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</si>
  <si>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</si>
  <si>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</si>
  <si>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</si>
  <si>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</si>
  <si>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</si>
  <si>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</si>
  <si>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</si>
  <si>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</si>
  <si>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</si>
  <si>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</si>
  <si>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</si>
  <si>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</si>
  <si>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</si>
  <si>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</si>
  <si>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</si>
  <si>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</si>
  <si>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</si>
  <si>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</si>
  <si>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</si>
  <si>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</si>
  <si>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</si>
  <si>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</si>
  <si>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</si>
  <si>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</si>
  <si>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</si>
  <si>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</si>
  <si>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</si>
  <si>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</si>
  <si>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</si>
  <si>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</si>
  <si>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</si>
  <si>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</si>
  <si>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</si>
  <si>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</si>
  <si>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</si>
  <si>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</si>
  <si>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</si>
  <si>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</si>
  <si>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</si>
  <si>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</si>
  <si>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</si>
  <si>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</si>
  <si>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</si>
  <si>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</si>
  <si>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</si>
  <si>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</si>
  <si>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</si>
  <si>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</si>
  <si>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</si>
  <si>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</si>
  <si>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</si>
  <si>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</si>
  <si>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</si>
  <si>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</si>
  <si>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</si>
  <si>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</si>
  <si>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</si>
  <si>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</si>
  <si>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</si>
  <si>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</si>
  <si>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</si>
  <si>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</si>
  <si>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</si>
  <si>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</si>
  <si>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</si>
  <si>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</si>
  <si>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</si>
  <si>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</si>
  <si>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</si>
  <si>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</si>
  <si>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</si>
  <si>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</si>
  <si>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</si>
  <si>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</si>
  <si>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</si>
  <si>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</si>
  <si>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</si>
  <si>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</si>
  <si>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</si>
  <si>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</si>
  <si>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</si>
  <si>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</si>
  <si>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</si>
  <si>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</si>
  <si>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</si>
  <si>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</si>
  <si>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</si>
  <si>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</si>
  <si>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</si>
  <si>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</si>
  <si>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</si>
  <si>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</si>
  <si>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</si>
  <si>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</si>
  <si>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</si>
  <si>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</si>
  <si>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</si>
  <si>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</si>
  <si>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</si>
  <si>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</si>
  <si>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</si>
  <si>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</si>
  <si>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</si>
  <si>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</si>
  <si>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</si>
  <si>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</si>
  <si>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</si>
  <si>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</si>
  <si>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</si>
  <si>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</si>
  <si>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</si>
  <si>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</si>
  <si>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</si>
  <si>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</si>
  <si>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</si>
  <si>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</si>
  <si>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</si>
  <si>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</si>
  <si>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</si>
  <si>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</si>
  <si>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</si>
  <si>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</si>
  <si>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</si>
  <si>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</si>
  <si>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</si>
  <si>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</si>
  <si>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</si>
  <si>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</si>
  <si>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</si>
  <si>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</si>
  <si>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</si>
  <si>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</si>
  <si>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</si>
  <si>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</si>
  <si>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</si>
  <si>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</si>
  <si>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</si>
  <si>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</si>
  <si>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</si>
  <si>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</si>
  <si>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</si>
  <si>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</si>
  <si>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</si>
  <si>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</si>
  <si>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</si>
  <si>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</si>
  <si>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</si>
  <si>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</si>
  <si>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</si>
  <si>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</si>
  <si>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</si>
  <si>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</si>
  <si>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</si>
  <si>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</si>
  <si>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</si>
  <si>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</si>
  <si>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</si>
  <si>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</si>
  <si>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</si>
  <si>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</si>
  <si>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</si>
  <si>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</si>
  <si>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</si>
  <si>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</si>
  <si>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</si>
  <si>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</si>
  <si>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</si>
  <si>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</si>
  <si>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</si>
  <si>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</si>
  <si>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</si>
  <si>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</si>
  <si>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</si>
  <si>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</si>
  <si>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</si>
  <si>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</si>
  <si>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</si>
  <si>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</si>
  <si>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</si>
  <si>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</si>
  <si>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</si>
  <si>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</si>
  <si>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</si>
  <si>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</si>
  <si>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</si>
  <si>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</si>
  <si>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</si>
  <si>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</si>
  <si>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</si>
  <si>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</si>
  <si>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</si>
  <si>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</si>
  <si>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</si>
  <si>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</si>
  <si>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</si>
  <si>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</si>
  <si>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</si>
  <si>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</si>
  <si>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</si>
  <si>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</si>
  <si>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</si>
  <si>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</si>
  <si>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</si>
  <si>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</si>
  <si>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</si>
  <si>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</si>
  <si>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</si>
  <si>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</si>
  <si>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</si>
  <si>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</si>
  <si>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</si>
  <si>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</si>
  <si>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</si>
  <si>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</si>
  <si>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</si>
  <si>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</si>
  <si>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</si>
  <si>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</si>
  <si>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</si>
  <si>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</si>
  <si>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</si>
  <si>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</si>
  <si>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</si>
  <si>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</si>
  <si>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</si>
  <si>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</si>
  <si>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</si>
  <si>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</si>
  <si>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</si>
  <si>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</si>
  <si>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</si>
  <si>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</si>
  <si>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</si>
  <si>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</si>
  <si>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</si>
  <si>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</si>
  <si>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</si>
  <si>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</si>
  <si>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</si>
  <si>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</si>
  <si>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</si>
  <si>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</si>
  <si>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</si>
  <si>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</si>
  <si>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</si>
  <si>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</si>
  <si>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</si>
  <si>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</si>
  <si>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</si>
  <si>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</si>
  <si>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</si>
  <si>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</si>
  <si>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</si>
  <si>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</si>
  <si>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</si>
  <si>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</si>
  <si>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</si>
  <si>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</si>
  <si>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</si>
  <si>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</si>
  <si>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</si>
  <si>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</si>
  <si>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</si>
  <si>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</si>
  <si>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</si>
  <si>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</si>
  <si>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</si>
  <si>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</si>
  <si>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</si>
  <si>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</si>
  <si>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</si>
  <si>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</si>
  <si>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</si>
  <si>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</si>
  <si>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</si>
  <si>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</si>
  <si>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</si>
  <si>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</si>
  <si>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</si>
  <si>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</si>
  <si>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</si>
  <si>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</si>
  <si>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</si>
  <si>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</si>
  <si>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</si>
  <si>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</si>
  <si>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</si>
  <si>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</si>
  <si>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</si>
  <si>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</si>
  <si>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</si>
  <si>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</si>
  <si>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</si>
  <si>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</si>
  <si>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</si>
  <si>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</si>
  <si>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</si>
  <si>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</si>
  <si>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</si>
  <si>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</si>
  <si>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</si>
  <si>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</si>
  <si>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</si>
  <si>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</si>
  <si>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</si>
  <si>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</si>
  <si>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</si>
  <si>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</si>
  <si>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</si>
  <si>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</si>
  <si>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</si>
  <si>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</si>
  <si>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</si>
  <si>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</si>
  <si>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</si>
  <si>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</si>
  <si>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</si>
  <si>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</si>
  <si>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</si>
  <si>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</si>
  <si>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</si>
  <si>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</si>
  <si>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</si>
  <si>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</si>
  <si>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</si>
  <si>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</si>
  <si>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</si>
  <si>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</si>
  <si>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</si>
  <si>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</si>
  <si>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</si>
  <si>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</si>
  <si>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</si>
  <si>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</si>
  <si>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</si>
  <si>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</si>
  <si>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</si>
  <si>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</si>
  <si>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</si>
  <si>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</si>
  <si>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</si>
  <si>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</si>
  <si>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</si>
  <si>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</si>
  <si>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</si>
  <si>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</si>
  <si>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</si>
  <si>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</si>
  <si>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</si>
  <si>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</si>
  <si>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</si>
  <si>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</si>
  <si>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</si>
  <si>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</si>
  <si>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</si>
  <si>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</si>
  <si>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</si>
  <si>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</si>
  <si>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</si>
  <si>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</si>
  <si>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</si>
  <si>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</si>
  <si>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</si>
  <si>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</si>
  <si>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</si>
  <si>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</si>
  <si>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</si>
  <si>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</si>
  <si>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</si>
  <si>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</si>
  <si>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</si>
  <si>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</si>
  <si>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</si>
  <si>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</si>
  <si>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</si>
  <si>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</si>
  <si>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</si>
  <si>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</si>
  <si>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</si>
  <si>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</si>
  <si>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</si>
  <si>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</si>
  <si>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</si>
  <si>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</si>
  <si>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</si>
  <si>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</si>
  <si>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</si>
  <si>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</si>
  <si>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</si>
  <si>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</si>
  <si>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</si>
  <si>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</si>
  <si>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</si>
  <si>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</si>
  <si>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</si>
  <si>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</si>
  <si>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</si>
  <si>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</si>
  <si>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</si>
  <si>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</si>
  <si>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</si>
  <si>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</si>
  <si>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</si>
  <si>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</si>
  <si>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</si>
  <si>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</si>
  <si>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</si>
  <si>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</si>
  <si>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</si>
  <si>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</si>
  <si>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</si>
  <si>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</si>
  <si>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</si>
  <si>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</si>
  <si>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</si>
  <si>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</si>
  <si>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</si>
  <si>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</si>
  <si>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</si>
  <si>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</si>
  <si>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</si>
  <si>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</si>
  <si>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</si>
  <si>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</si>
  <si>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</si>
  <si>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</si>
  <si>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</si>
  <si>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</si>
  <si>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</si>
  <si>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</si>
  <si>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</si>
  <si>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</si>
  <si>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</si>
  <si>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</si>
  <si>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</si>
  <si>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</si>
  <si>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</si>
  <si>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</si>
  <si>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</si>
  <si>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</si>
  <si>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</si>
  <si>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</si>
  <si>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</si>
  <si>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</si>
  <si>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</si>
  <si>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</si>
  <si>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</si>
  <si>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</si>
  <si>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</si>
  <si>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</si>
  <si>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</si>
  <si>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</si>
  <si>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</si>
  <si>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</si>
  <si>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</si>
  <si>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</si>
  <si>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</si>
  <si>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</si>
  <si>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</si>
  <si>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</si>
  <si>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</si>
  <si>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</si>
  <si>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</si>
  <si>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</si>
  <si>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</si>
  <si>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</si>
  <si>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</si>
  <si>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</si>
  <si>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</si>
  <si>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</si>
  <si>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</si>
  <si>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</si>
  <si>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</si>
  <si>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</si>
  <si>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</si>
  <si>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</si>
  <si>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</si>
  <si>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</si>
  <si>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</si>
  <si>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</si>
  <si>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</si>
  <si>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</si>
  <si>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</si>
  <si>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</si>
  <si>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</si>
  <si>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</si>
  <si>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</si>
  <si>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</si>
  <si>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</si>
  <si>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</si>
  <si>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</si>
  <si>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</si>
  <si>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</si>
  <si>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</si>
  <si>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</si>
  <si>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</si>
  <si>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</si>
  <si>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</si>
  <si>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</si>
  <si>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</si>
  <si>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</si>
  <si>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</si>
  <si>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</si>
  <si>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</si>
  <si>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</si>
  <si>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</si>
  <si>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</si>
  <si>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</si>
  <si>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</si>
  <si>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</si>
  <si>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</si>
  <si>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</si>
  <si>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</si>
  <si>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</si>
  <si>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</si>
  <si>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</si>
  <si>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</si>
  <si>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</si>
  <si>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</si>
  <si>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</si>
  <si>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</si>
  <si>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</si>
  <si>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</si>
  <si>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</si>
  <si>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</si>
  <si>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</si>
  <si>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</si>
  <si>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</si>
  <si>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</si>
  <si>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</si>
  <si>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</si>
  <si>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</si>
  <si>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</si>
  <si>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</si>
  <si>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</si>
  <si>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</si>
  <si>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</si>
  <si>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</si>
  <si>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</si>
  <si>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</si>
  <si>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</si>
  <si>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</si>
  <si>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</si>
  <si>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</si>
  <si>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</si>
  <si>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</si>
  <si>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</si>
  <si>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</si>
  <si>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</si>
  <si>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</si>
  <si>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</si>
  <si>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</si>
  <si>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</si>
  <si>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</si>
  <si>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</si>
  <si>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</si>
  <si>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</si>
  <si>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</si>
  <si>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</si>
  <si>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</si>
  <si>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</si>
  <si>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</si>
  <si>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</si>
  <si>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</si>
  <si>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</si>
  <si>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</si>
  <si>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</si>
  <si>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</si>
  <si>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</si>
  <si>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</si>
  <si>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</si>
  <si>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</si>
  <si>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</si>
  <si>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</si>
  <si>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</si>
  <si>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</si>
  <si>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</si>
  <si>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</si>
  <si>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</si>
  <si>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</si>
  <si>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</si>
  <si>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</si>
  <si>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</si>
  <si>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</si>
  <si>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</si>
  <si>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</si>
  <si>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</si>
  <si>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</si>
  <si>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</si>
  <si>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</si>
  <si>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</si>
  <si>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</si>
  <si>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</si>
  <si>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</si>
  <si>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</si>
  <si>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</si>
  <si>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</si>
  <si>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</si>
  <si>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</si>
  <si>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</si>
  <si>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</si>
  <si>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</si>
  <si>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</si>
  <si>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</si>
  <si>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</si>
  <si>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</si>
  <si>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</si>
  <si>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</si>
  <si>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</si>
  <si>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</si>
  <si>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</si>
  <si>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</si>
  <si>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</si>
  <si>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</si>
  <si>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</si>
  <si>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</si>
  <si>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</si>
  <si>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</si>
  <si>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</si>
  <si>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</si>
  <si>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</si>
  <si>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</si>
  <si>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</si>
  <si>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</si>
  <si>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</si>
  <si>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</si>
  <si>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</si>
  <si>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</si>
  <si>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</si>
  <si>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</si>
  <si>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</si>
  <si>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</si>
  <si>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</si>
  <si>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</si>
  <si>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</si>
  <si>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</si>
  <si>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</si>
  <si>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</si>
  <si>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</si>
  <si>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</si>
  <si>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</si>
  <si>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</si>
  <si>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</si>
  <si>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</si>
  <si>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</si>
  <si>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</si>
  <si>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</si>
  <si>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</si>
  <si>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</si>
  <si>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</si>
  <si>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</si>
  <si>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</si>
  <si>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</si>
  <si>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</si>
  <si>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</si>
  <si>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</si>
  <si>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</si>
  <si>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</si>
  <si>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</si>
  <si>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</si>
  <si>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</si>
  <si>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</si>
  <si>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</si>
  <si>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</si>
  <si>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</si>
  <si>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</si>
  <si>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</si>
  <si>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</si>
  <si>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</si>
  <si>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</si>
  <si>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</si>
  <si>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</si>
  <si>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</si>
  <si>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</si>
  <si>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</si>
  <si>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</si>
  <si>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</si>
  <si>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</si>
  <si>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</si>
  <si>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</si>
  <si>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</si>
  <si>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</si>
  <si>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</si>
  <si>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</si>
  <si>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</si>
  <si>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</si>
  <si>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</si>
  <si>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</si>
  <si>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</si>
  <si>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</si>
  <si>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</si>
  <si>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</si>
  <si>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</si>
  <si>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</si>
  <si>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</si>
  <si>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</si>
  <si>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</si>
  <si>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</si>
  <si>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</si>
  <si>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</si>
  <si>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</si>
  <si>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</si>
  <si>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</si>
  <si>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</si>
  <si>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</si>
  <si>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</si>
  <si>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</si>
  <si>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</si>
  <si>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</si>
  <si>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</si>
  <si>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</si>
  <si>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</si>
  <si>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</si>
  <si>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</si>
  <si>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</si>
  <si>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</si>
  <si>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</si>
  <si>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</si>
  <si>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</si>
  <si>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</si>
  <si>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</si>
  <si>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</si>
  <si>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</si>
  <si>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</si>
  <si>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</si>
  <si>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</si>
  <si>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</si>
  <si>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</si>
  <si>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</si>
  <si>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</si>
  <si>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</si>
  <si>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</si>
  <si>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</si>
  <si>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</si>
  <si>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</si>
  <si>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</si>
  <si>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</si>
  <si>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</si>
  <si>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</si>
  <si>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</si>
  <si>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</si>
  <si>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</si>
  <si>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</si>
  <si>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</si>
  <si>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</si>
  <si>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</si>
  <si>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</si>
  <si>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</si>
  <si>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</si>
  <si>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</si>
  <si>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</si>
  <si>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</si>
  <si>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</si>
  <si>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</si>
  <si>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</si>
  <si>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</si>
  <si>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</si>
  <si>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</si>
  <si>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</si>
  <si>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</si>
  <si>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</si>
  <si>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</si>
  <si>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</si>
  <si>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</si>
  <si>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</si>
  <si>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</si>
  <si>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</si>
  <si>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</si>
  <si>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</si>
  <si>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</si>
  <si>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</si>
  <si>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</si>
  <si>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</si>
  <si>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</si>
  <si>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</si>
  <si>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</si>
  <si>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</si>
  <si>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</si>
  <si>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</si>
  <si>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</si>
  <si>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</si>
  <si>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</si>
  <si>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</si>
  <si>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</si>
  <si>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</si>
  <si>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</si>
  <si>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</si>
  <si>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</si>
  <si>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</si>
  <si>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</si>
  <si>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</si>
  <si>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</si>
  <si>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</si>
  <si>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</si>
  <si>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</si>
  <si>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</si>
  <si>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</si>
  <si>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</si>
  <si>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</si>
  <si>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</si>
  <si>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</si>
  <si>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</si>
  <si>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</si>
  <si>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</si>
  <si>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</si>
  <si>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</si>
  <si>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</si>
  <si>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</si>
  <si>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</si>
  <si>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</si>
  <si>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</si>
  <si>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</si>
  <si>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</si>
  <si>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</si>
  <si>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</si>
  <si>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</si>
  <si>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</si>
  <si>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</si>
  <si>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</si>
  <si>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</si>
  <si>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</si>
  <si>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</si>
  <si>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</si>
  <si>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</si>
  <si>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</si>
  <si>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</si>
  <si>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</si>
  <si>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</si>
  <si>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</si>
  <si>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</si>
  <si>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</si>
  <si>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</si>
  <si>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</si>
  <si>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</si>
  <si>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</si>
  <si>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</si>
  <si>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</si>
  <si>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</si>
  <si>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</si>
  <si>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</si>
  <si>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</si>
  <si>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</si>
  <si>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</si>
  <si>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</si>
  <si>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</si>
  <si>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</si>
  <si>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</si>
  <si>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</si>
  <si>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</si>
  <si>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</si>
  <si>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</si>
  <si>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</si>
  <si>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</si>
  <si>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</si>
  <si>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</si>
  <si>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</si>
  <si>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</si>
  <si>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</si>
  <si>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</si>
  <si>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</si>
  <si>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</si>
  <si>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</si>
  <si>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</si>
  <si>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</si>
  <si>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</si>
  <si>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</si>
  <si>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</si>
  <si>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</si>
  <si>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</si>
  <si>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</si>
  <si>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</si>
  <si>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</si>
  <si>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</si>
  <si>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</si>
  <si>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</si>
  <si>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</si>
  <si>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</si>
  <si>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</si>
  <si>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</si>
  <si>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</si>
  <si>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</si>
  <si>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</si>
  <si>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</si>
  <si>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</si>
  <si>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</si>
  <si>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</si>
  <si>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</si>
  <si>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</si>
  <si>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</si>
  <si>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</si>
  <si>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</si>
  <si>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</si>
  <si>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</si>
  <si>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</si>
  <si>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</si>
  <si>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</si>
  <si>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</si>
  <si>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</si>
  <si>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</si>
  <si>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</si>
  <si>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</si>
  <si>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</si>
  <si>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</si>
  <si>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</si>
  <si>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</si>
  <si>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</si>
  <si>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</si>
  <si>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</si>
  <si>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</si>
  <si>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</si>
  <si>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</si>
  <si>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</si>
  <si>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</si>
  <si>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</si>
  <si>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</si>
  <si>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</si>
  <si>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</si>
  <si>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</si>
  <si>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</si>
  <si>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</si>
  <si>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</si>
  <si>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</si>
  <si>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</si>
  <si>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</si>
  <si>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</si>
  <si>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</si>
  <si>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</si>
  <si>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</si>
  <si>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</si>
  <si>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</si>
  <si>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</si>
  <si>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</si>
  <si>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</si>
  <si>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</si>
  <si>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</si>
  <si>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</si>
  <si>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</si>
  <si>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</si>
  <si>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</si>
  <si>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</si>
  <si>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</si>
  <si>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</si>
  <si>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</si>
  <si>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</si>
  <si>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</si>
  <si>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</si>
  <si>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</si>
  <si>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</si>
  <si>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</si>
  <si>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</si>
  <si>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</si>
  <si>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</si>
  <si>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</si>
  <si>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</si>
  <si>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</si>
  <si>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</si>
  <si>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</si>
  <si>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</si>
  <si>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</si>
  <si>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</si>
  <si>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</si>
  <si>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</si>
  <si>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</si>
  <si>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</si>
  <si>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</si>
  <si>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</si>
  <si>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</si>
  <si>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</si>
  <si>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</si>
  <si>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</si>
  <si>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</si>
  <si>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</si>
  <si>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</si>
  <si>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</si>
  <si>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</si>
  <si>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</si>
  <si>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</si>
  <si>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</si>
  <si>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</si>
  <si>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</si>
  <si>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</si>
  <si>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</si>
  <si>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</si>
  <si>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</si>
  <si>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</si>
  <si>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</si>
  <si>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</si>
  <si>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</si>
  <si>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</si>
  <si>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</si>
  <si>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</si>
  <si>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</si>
  <si>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</si>
  <si>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</si>
  <si>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</si>
  <si>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</si>
  <si>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</si>
  <si>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</si>
  <si>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</si>
  <si>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</si>
  <si>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</si>
  <si>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</si>
  <si>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</si>
  <si>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</si>
  <si>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</si>
  <si>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</si>
  <si>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</si>
  <si>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</si>
  <si>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</si>
  <si>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</si>
  <si>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</si>
  <si>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</si>
  <si>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</si>
  <si>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</si>
  <si>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</si>
  <si>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</si>
  <si>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</si>
  <si>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</si>
  <si>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</si>
  <si>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</si>
  <si>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</si>
  <si>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</si>
  <si>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</si>
  <si>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</si>
  <si>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</si>
  <si>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</si>
  <si>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</si>
  <si>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</si>
  <si>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</si>
  <si>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</si>
  <si>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</si>
  <si>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</si>
  <si>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</si>
  <si>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</si>
  <si>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</si>
  <si>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</si>
  <si>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</si>
  <si>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</si>
  <si>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</si>
  <si>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</si>
  <si>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</si>
  <si>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</si>
  <si>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</si>
  <si>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</si>
  <si>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</si>
  <si>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</si>
  <si>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</si>
  <si>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</si>
  <si>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</si>
  <si>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</si>
  <si>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</si>
  <si>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</si>
  <si>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</si>
  <si>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</si>
  <si>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</si>
  <si>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</si>
  <si>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</si>
  <si>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</si>
  <si>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</si>
  <si>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</si>
  <si>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</si>
  <si>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</si>
  <si>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</si>
  <si>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</si>
  <si>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</si>
  <si>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</si>
  <si>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</si>
  <si>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</si>
  <si>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</si>
  <si>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</si>
  <si>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</si>
  <si>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</si>
  <si>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</si>
  <si>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</si>
  <si>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</si>
  <si>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</si>
  <si>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</si>
  <si>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</si>
  <si>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</si>
  <si>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</si>
  <si>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</si>
  <si>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</si>
  <si>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</si>
  <si>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</si>
  <si>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</si>
  <si>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</si>
  <si>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</si>
  <si>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</si>
  <si>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</si>
  <si>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</si>
  <si>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</si>
  <si>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</si>
  <si>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</si>
  <si>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</si>
  <si>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</si>
  <si>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</si>
  <si>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</si>
  <si>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</si>
  <si>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</si>
  <si>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</si>
  <si>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</si>
  <si>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</si>
  <si>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</si>
  <si>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</si>
  <si>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</si>
  <si>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</si>
  <si>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</si>
  <si>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</si>
  <si>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</si>
  <si>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</si>
  <si>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</si>
  <si>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</si>
  <si>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</si>
  <si>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</si>
  <si>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</si>
  <si>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</si>
  <si>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</si>
  <si>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</si>
  <si>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</si>
  <si>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</si>
  <si>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</si>
  <si>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</si>
  <si>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</si>
  <si>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</si>
  <si>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</si>
  <si>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</si>
  <si>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</si>
  <si>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</si>
  <si>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</si>
  <si>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</si>
  <si>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</si>
  <si>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</si>
  <si>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</si>
  <si>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</si>
  <si>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</si>
  <si>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</si>
  <si>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</si>
  <si>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</si>
  <si>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</si>
  <si>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</si>
  <si>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</si>
  <si>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</si>
  <si>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</si>
  <si>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</si>
  <si>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</si>
  <si>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</si>
  <si>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</si>
  <si>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</si>
  <si>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</si>
  <si>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</si>
  <si>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</si>
  <si>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</si>
  <si>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</si>
  <si>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</si>
  <si>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</si>
  <si>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</si>
  <si>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</si>
  <si>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</si>
  <si>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</si>
  <si>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</si>
  <si>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</si>
  <si>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</si>
  <si>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</si>
  <si>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</si>
  <si>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</si>
  <si>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</si>
  <si>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</si>
  <si>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</si>
  <si>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</si>
  <si>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</si>
  <si>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</si>
  <si>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</si>
  <si>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</si>
  <si>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</si>
  <si>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</si>
  <si>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</si>
  <si>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</si>
  <si>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</si>
  <si>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</si>
  <si>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</si>
  <si>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</si>
  <si>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</si>
  <si>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</si>
  <si>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</si>
  <si>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</si>
  <si>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</si>
  <si>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</si>
  <si>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</si>
  <si>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</si>
  <si>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</si>
  <si>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</si>
  <si>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</si>
  <si>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</si>
  <si>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</si>
  <si>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</si>
  <si>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</si>
  <si>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</si>
  <si>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</si>
  <si>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</si>
  <si>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</si>
  <si>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</si>
  <si>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</si>
  <si>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</si>
  <si>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</si>
  <si>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</si>
  <si>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</si>
  <si>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</si>
  <si>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</si>
  <si>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</si>
  <si>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</si>
  <si>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</si>
  <si>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</si>
  <si>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</si>
  <si>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</si>
  <si>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</si>
  <si>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</si>
  <si>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</si>
  <si>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</si>
  <si>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</si>
  <si>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</si>
  <si>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</si>
  <si>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</si>
  <si>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</si>
  <si>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</si>
  <si>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</si>
  <si>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</si>
  <si>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</si>
  <si>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</si>
  <si>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</si>
  <si>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</si>
  <si>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</si>
  <si>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</si>
  <si>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</si>
  <si>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</si>
  <si>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</si>
  <si>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</si>
  <si>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</si>
  <si>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</si>
  <si>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</si>
  <si>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</si>
  <si>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</si>
  <si>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</si>
  <si>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</si>
  <si>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</si>
  <si>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</si>
  <si>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</si>
  <si>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</si>
  <si>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</si>
  <si>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</si>
  <si>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</si>
  <si>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</si>
  <si>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</si>
  <si>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</si>
  <si>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</si>
  <si>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</si>
  <si>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</si>
  <si>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</si>
  <si>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</si>
  <si>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</si>
  <si>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</si>
  <si>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</si>
  <si>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</si>
  <si>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</si>
  <si>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</si>
  <si>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</si>
  <si>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</si>
  <si>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</si>
  <si>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</si>
  <si>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</si>
  <si>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</si>
  <si>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</si>
  <si>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</si>
  <si>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</si>
  <si>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</si>
  <si>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</si>
  <si>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</si>
  <si>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</si>
  <si>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</si>
  <si>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</si>
  <si>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</si>
  <si>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</si>
  <si>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</si>
  <si>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</si>
  <si>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</si>
  <si>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</si>
  <si>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</si>
  <si>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</si>
  <si>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</si>
  <si>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</si>
  <si>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</si>
  <si>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</si>
  <si>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</si>
  <si>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</si>
  <si>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</si>
  <si>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</si>
  <si>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</si>
  <si>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</si>
  <si>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</si>
  <si>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</si>
  <si>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</si>
  <si>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</si>
  <si>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</si>
  <si>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</si>
  <si>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</si>
  <si>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</si>
  <si>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</si>
  <si>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</si>
  <si>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</si>
  <si>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</si>
  <si>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</si>
  <si>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</si>
  <si>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</si>
  <si>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</si>
  <si>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</si>
  <si>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</si>
  <si>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</si>
  <si>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</si>
  <si>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</si>
  <si>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</si>
  <si>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</si>
  <si>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</si>
  <si>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</si>
  <si>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</si>
  <si>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</si>
  <si>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</si>
  <si>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</si>
  <si>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</si>
  <si>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</si>
  <si>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</si>
  <si>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</si>
  <si>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</si>
  <si>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</si>
  <si>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</si>
  <si>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</si>
  <si>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</si>
  <si>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</si>
  <si>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</si>
  <si>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</si>
  <si>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</si>
  <si>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</si>
  <si>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</si>
  <si>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</si>
  <si>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</si>
  <si>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</si>
  <si>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</si>
  <si>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</si>
  <si>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</si>
  <si>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</si>
  <si>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</si>
  <si>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</si>
  <si>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</si>
  <si>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</si>
  <si>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</si>
  <si>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</si>
  <si>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</si>
  <si>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</si>
  <si>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</si>
  <si>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</si>
  <si>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</si>
  <si>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</si>
  <si>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</si>
  <si>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</si>
  <si>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</si>
  <si>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</si>
  <si>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</si>
  <si>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</si>
  <si>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</si>
  <si>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</si>
  <si>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</si>
  <si>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</si>
  <si>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</si>
  <si>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</si>
  <si>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</si>
  <si>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</si>
  <si>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</si>
  <si>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</si>
  <si>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</si>
  <si>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</si>
  <si>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</si>
  <si>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</si>
  <si>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</si>
  <si>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</si>
  <si>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</si>
  <si>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</si>
  <si>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</si>
  <si>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</si>
  <si>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</si>
  <si>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</si>
  <si>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</si>
  <si>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</si>
  <si>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</si>
  <si>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</si>
  <si>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</si>
  <si>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</si>
  <si>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</si>
  <si>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</si>
  <si>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</si>
  <si>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</si>
  <si>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</si>
  <si>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</si>
  <si>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</si>
  <si>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</si>
  <si>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</si>
  <si>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</si>
  <si>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</si>
  <si>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</si>
  <si>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</si>
  <si>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</si>
  <si>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</si>
  <si>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</si>
  <si>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</si>
  <si>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</si>
  <si>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</si>
  <si>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</si>
  <si>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</si>
  <si>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</si>
  <si>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</si>
  <si>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</si>
  <si>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</si>
  <si>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</si>
  <si>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</si>
  <si>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</si>
  <si>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</si>
  <si>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</si>
  <si>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</si>
  <si>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</si>
  <si>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</si>
  <si>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</si>
  <si>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</si>
  <si>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</si>
  <si>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</si>
  <si>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</si>
  <si>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</si>
  <si>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</si>
  <si>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</si>
  <si>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</si>
  <si>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</si>
  <si>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</si>
  <si>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</si>
  <si>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</si>
  <si>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</si>
  <si>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</si>
  <si>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</si>
  <si>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</si>
  <si>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</si>
  <si>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</si>
  <si>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</si>
  <si>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</si>
  <si>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</si>
  <si>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</si>
  <si>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</si>
  <si>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</si>
  <si>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</si>
  <si>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</si>
  <si>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</si>
  <si>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</si>
  <si>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</si>
  <si>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</si>
  <si>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</si>
  <si>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</si>
  <si>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</si>
  <si>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</si>
  <si>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</si>
  <si>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</si>
  <si>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</si>
  <si>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</si>
  <si>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</si>
  <si>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</si>
  <si>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</si>
  <si>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</si>
  <si>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</si>
  <si>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</si>
  <si>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</si>
  <si>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</si>
  <si>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</si>
  <si>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</si>
  <si>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</si>
  <si>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</si>
  <si>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</si>
  <si>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</si>
  <si>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</si>
  <si>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</si>
  <si>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</si>
  <si>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</si>
  <si>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</si>
  <si>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</si>
  <si>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</si>
  <si>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</si>
  <si>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</si>
  <si>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</si>
  <si>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</si>
  <si>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</si>
  <si>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</si>
  <si>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</si>
  <si>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</si>
  <si>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</si>
  <si>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</si>
  <si>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</si>
  <si>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</si>
  <si>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</si>
  <si>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</si>
  <si>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</si>
  <si>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</si>
  <si>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</si>
  <si>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</si>
  <si>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</si>
  <si>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</si>
  <si>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</si>
  <si>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</si>
  <si>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</si>
  <si>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</si>
  <si>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</si>
  <si>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</si>
  <si>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</si>
  <si>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</si>
  <si>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</si>
  <si>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</si>
  <si>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</si>
  <si>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</si>
  <si>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</si>
  <si>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</si>
  <si>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</si>
  <si>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</si>
  <si>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</si>
  <si>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</si>
  <si>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</si>
  <si>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</si>
  <si>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</si>
  <si>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</si>
  <si>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</si>
  <si>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</si>
  <si>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</si>
  <si>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</si>
  <si>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</si>
  <si>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</si>
  <si>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</si>
  <si>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</si>
  <si>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</si>
  <si>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</si>
  <si>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</si>
  <si>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</si>
  <si>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</si>
  <si>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</si>
  <si>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</si>
  <si>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</si>
  <si>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</si>
  <si>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</si>
  <si>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</si>
  <si>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</si>
  <si>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</si>
  <si>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</si>
  <si>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</si>
  <si>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</si>
  <si>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</si>
  <si>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</si>
  <si>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</si>
  <si>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</si>
  <si>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</si>
  <si>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</si>
  <si>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</si>
  <si>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</si>
  <si>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</si>
  <si>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</si>
  <si>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</si>
  <si>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</si>
  <si>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</si>
  <si>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</si>
  <si>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</si>
  <si>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</si>
  <si>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</si>
  <si>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</si>
  <si>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</si>
  <si>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</si>
  <si>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</si>
  <si>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</si>
  <si>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</si>
  <si>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</si>
  <si>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</si>
  <si>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</si>
  <si>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</si>
  <si>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</si>
  <si>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</si>
  <si>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</si>
  <si>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</si>
  <si>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</si>
  <si>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</si>
  <si>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</si>
  <si>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</si>
  <si>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</si>
  <si>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</si>
  <si>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</si>
  <si>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</si>
  <si>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</si>
  <si>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</si>
  <si>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</si>
  <si>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</si>
  <si>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</si>
  <si>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</si>
  <si>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</si>
  <si>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</si>
  <si>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</si>
  <si>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</si>
  <si>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</si>
  <si>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</si>
  <si>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</si>
  <si>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</si>
  <si>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</si>
  <si>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</si>
  <si>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</si>
  <si>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</si>
  <si>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</si>
  <si>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</si>
  <si>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</si>
  <si>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</si>
  <si>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</si>
  <si>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</si>
  <si>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</si>
  <si>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</si>
  <si>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</si>
  <si>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</si>
  <si>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</si>
  <si>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</si>
  <si>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</si>
  <si>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</si>
  <si>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</si>
  <si>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</si>
  <si>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</si>
  <si>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</si>
  <si>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</si>
  <si>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</si>
  <si>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</si>
  <si>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</si>
  <si>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</si>
  <si>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</si>
  <si>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</si>
  <si>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</si>
  <si>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</si>
  <si>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</si>
  <si>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</si>
  <si>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</si>
  <si>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</si>
  <si>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</si>
  <si>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</si>
  <si>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</si>
  <si>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</si>
  <si>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</si>
  <si>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</si>
  <si>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</si>
  <si>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</si>
  <si>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</si>
  <si>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</si>
  <si>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</si>
  <si>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</si>
  <si>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</si>
  <si>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</si>
  <si>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</si>
  <si>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</si>
  <si>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</si>
  <si>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</si>
  <si>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</si>
  <si>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</si>
  <si>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</si>
  <si>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</si>
  <si>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</si>
  <si>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</si>
  <si>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</si>
  <si>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</si>
  <si>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</si>
  <si>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</si>
  <si>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</si>
  <si>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</si>
  <si>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</si>
  <si>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</si>
  <si>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</si>
  <si>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</si>
  <si>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</si>
  <si>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</si>
  <si>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</si>
  <si>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</si>
  <si>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</si>
  <si>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</si>
  <si>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</si>
  <si>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</si>
  <si>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</si>
  <si>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</si>
  <si>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</si>
  <si>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</si>
  <si>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</si>
  <si>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</si>
  <si>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</si>
  <si>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</si>
  <si>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</si>
  <si>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</si>
  <si>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</si>
  <si>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</si>
  <si>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</si>
  <si>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</si>
  <si>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</si>
  <si>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</si>
  <si>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</si>
  <si>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</si>
  <si>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</si>
  <si>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</si>
  <si>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</si>
  <si>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</si>
  <si>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</si>
  <si>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</si>
  <si>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</si>
  <si>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</si>
  <si>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</si>
  <si>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</si>
  <si>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</si>
  <si>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</si>
  <si>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</si>
  <si>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</si>
  <si>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</si>
  <si>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</si>
  <si>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</si>
  <si>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</si>
  <si>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</si>
  <si>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</si>
  <si>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</si>
  <si>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</si>
  <si>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</si>
  <si>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</si>
  <si>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</si>
  <si>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</si>
  <si>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</si>
  <si>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</si>
  <si>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</si>
  <si>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</si>
  <si>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</si>
  <si>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</si>
  <si>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</si>
  <si>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</si>
  <si>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</si>
  <si>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</si>
  <si>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</si>
  <si>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</si>
  <si>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</si>
  <si>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</si>
  <si>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</si>
  <si>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</si>
  <si>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</si>
  <si>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</si>
  <si>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</si>
  <si>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</si>
  <si>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</si>
  <si>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</si>
  <si>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</si>
  <si>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</si>
  <si>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</si>
  <si>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</si>
  <si>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</si>
  <si>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</si>
  <si>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</si>
  <si>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</si>
  <si>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</si>
  <si>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</si>
  <si>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</si>
  <si>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</si>
  <si>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</si>
  <si>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</si>
  <si>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</si>
  <si>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</si>
  <si>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</si>
  <si>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</si>
  <si>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</si>
  <si>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</si>
  <si>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</si>
  <si>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</si>
  <si>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</si>
  <si>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</si>
  <si>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</si>
  <si>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</si>
  <si>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</si>
  <si>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</si>
  <si>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</si>
  <si>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</si>
  <si>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</si>
  <si>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</si>
  <si>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</si>
  <si>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</si>
  <si>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</si>
  <si>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</si>
  <si>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</si>
  <si>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</si>
  <si>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</si>
  <si>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</si>
  <si>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</si>
  <si>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</si>
  <si>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</si>
  <si>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</si>
  <si>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</si>
  <si>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</si>
  <si>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</si>
  <si>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</si>
  <si>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</si>
  <si>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</si>
  <si>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</si>
  <si>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</si>
  <si>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</si>
  <si>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</si>
  <si>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</si>
  <si>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</si>
  <si>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</si>
  <si>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</si>
  <si>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</si>
  <si>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</si>
  <si>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</si>
  <si>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</si>
  <si>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</si>
  <si>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</si>
  <si>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</si>
  <si>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</si>
  <si>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</si>
  <si>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</si>
  <si>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</si>
  <si>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</si>
  <si>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</si>
  <si>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</si>
  <si>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</si>
  <si>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</si>
  <si>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</si>
  <si>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</si>
  <si>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</si>
  <si>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</si>
  <si>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</si>
  <si>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</si>
  <si>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</si>
  <si>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</si>
  <si>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</si>
  <si>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</si>
  <si>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</si>
  <si>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</si>
  <si>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</si>
  <si>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</si>
  <si>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</si>
  <si>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</si>
  <si>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</si>
  <si>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</si>
  <si>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</si>
  <si>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</si>
  <si>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</si>
  <si>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</si>
  <si>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</si>
  <si>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</si>
  <si>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</si>
  <si>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</si>
  <si>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</si>
  <si>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</si>
  <si>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</si>
  <si>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</si>
  <si>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</si>
  <si>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</si>
  <si>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</si>
  <si>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</si>
  <si>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</si>
  <si>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</si>
  <si>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</si>
  <si>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</si>
  <si>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</si>
  <si>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</si>
  <si>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</si>
  <si>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</si>
  <si>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</si>
  <si>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</si>
  <si>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</si>
  <si>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</si>
  <si>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</si>
  <si>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</si>
  <si>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</si>
  <si>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</si>
  <si>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</si>
  <si>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</si>
  <si>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</si>
  <si>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</si>
  <si>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</si>
  <si>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</si>
  <si>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</si>
  <si>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</si>
  <si>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</si>
  <si>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</si>
  <si>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</si>
  <si>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</si>
  <si>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</si>
  <si>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</si>
  <si>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</si>
  <si>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</si>
  <si>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</si>
  <si>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</si>
  <si>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</si>
  <si>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</si>
  <si>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</si>
  <si>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</si>
  <si>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</si>
  <si>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</si>
  <si>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</si>
  <si>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</si>
  <si>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</si>
  <si>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</si>
  <si>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</si>
  <si>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</si>
  <si>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</si>
  <si>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</si>
  <si>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</si>
  <si>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</si>
  <si>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</si>
  <si>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</si>
  <si>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</si>
  <si>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</si>
  <si>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</si>
  <si>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</si>
  <si>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</si>
  <si>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</si>
  <si>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</si>
  <si>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</si>
  <si>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</si>
  <si>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</si>
  <si>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</si>
  <si>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</si>
  <si>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</si>
  <si>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</si>
  <si>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</si>
  <si>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</si>
  <si>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</si>
  <si>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</si>
  <si>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</si>
  <si>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</si>
  <si>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</si>
  <si>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</si>
  <si>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</si>
  <si>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</si>
  <si>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</si>
  <si>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</si>
  <si>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</si>
  <si>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</si>
  <si>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</si>
  <si>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</si>
  <si>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</si>
  <si>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</si>
  <si>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</si>
  <si>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</si>
  <si>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</si>
  <si>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</si>
  <si>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</si>
  <si>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</si>
  <si>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</si>
  <si>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</si>
  <si>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</si>
  <si>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</si>
  <si>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</si>
  <si>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</si>
  <si>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</si>
  <si>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</si>
  <si>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</si>
  <si>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</si>
  <si>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</si>
  <si>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</si>
  <si>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</si>
  <si>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</si>
  <si>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</si>
  <si>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</si>
  <si>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</si>
  <si>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</si>
  <si>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</si>
  <si>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</si>
  <si>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</si>
  <si>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</si>
  <si>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</si>
  <si>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</si>
  <si>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</si>
  <si>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</si>
  <si>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</si>
  <si>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</si>
  <si>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</si>
  <si>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</si>
  <si>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</si>
  <si>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</si>
  <si>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</si>
  <si>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</si>
  <si>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</si>
  <si>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</si>
  <si>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</si>
  <si>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</si>
  <si>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</si>
  <si>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</si>
  <si>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</si>
  <si>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</si>
  <si>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</si>
  <si>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</si>
  <si>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</si>
  <si>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</si>
  <si>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</si>
  <si>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</si>
  <si>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</si>
  <si>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</si>
  <si>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</si>
  <si>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</si>
  <si>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</si>
  <si>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</si>
  <si>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</si>
  <si>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</si>
  <si>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</si>
  <si>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</si>
  <si>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</si>
  <si>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</si>
  <si>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</si>
  <si>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</si>
  <si>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</si>
  <si>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</si>
  <si>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</si>
  <si>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</si>
  <si>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</si>
  <si>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</si>
  <si>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</si>
  <si>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</si>
  <si>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</si>
  <si>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</si>
  <si>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</si>
  <si>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</si>
  <si>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</si>
  <si>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</si>
  <si>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</si>
  <si>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</si>
  <si>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</si>
  <si>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</si>
  <si>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</si>
  <si>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</si>
  <si>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</si>
  <si>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</si>
  <si>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</si>
  <si>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</si>
  <si>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</si>
  <si>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</si>
  <si>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</si>
  <si>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</si>
  <si>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</si>
  <si>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</si>
  <si>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</si>
  <si>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</si>
  <si>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</si>
  <si>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</si>
  <si>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</si>
  <si>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</si>
  <si>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</si>
  <si>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</si>
  <si>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</si>
  <si>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</si>
  <si>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</si>
  <si>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</si>
  <si>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</si>
  <si>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</si>
  <si>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</si>
  <si>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</si>
  <si>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</si>
  <si>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</si>
  <si>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</si>
  <si>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</si>
  <si>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</si>
  <si>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</si>
  <si>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</si>
  <si>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</si>
  <si>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</si>
  <si>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</si>
  <si>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</si>
  <si>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</si>
  <si>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</si>
  <si>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</si>
  <si>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</si>
  <si>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</si>
  <si>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</si>
  <si>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</si>
  <si>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</si>
  <si>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</si>
  <si>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</si>
  <si>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</si>
  <si>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</si>
  <si>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</si>
  <si>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</si>
  <si>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</si>
  <si>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</si>
  <si>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</si>
  <si>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</si>
  <si>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</si>
  <si>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</si>
  <si>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</si>
  <si>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</si>
  <si>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</si>
  <si>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</si>
  <si>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</si>
  <si>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</si>
  <si>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</si>
  <si>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</si>
  <si>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</si>
  <si>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</si>
  <si>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</si>
  <si>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</si>
  <si>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</si>
  <si>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</si>
  <si>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</si>
  <si>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</si>
  <si>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</si>
  <si>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</si>
  <si>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</si>
  <si>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</si>
  <si>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</si>
  <si>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</si>
  <si>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</si>
  <si>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</si>
  <si>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</si>
  <si>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</si>
  <si>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</si>
  <si>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</si>
  <si>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</si>
  <si>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</si>
  <si>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</si>
  <si>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</si>
  <si>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</si>
  <si>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</si>
  <si>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</si>
  <si>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</si>
  <si>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</si>
  <si>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</si>
  <si>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</si>
  <si>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</si>
  <si>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</si>
  <si>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</si>
  <si>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</si>
  <si>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</si>
  <si>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</si>
  <si>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</si>
  <si>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</si>
  <si>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</si>
  <si>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</si>
  <si>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</si>
  <si>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</si>
  <si>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</si>
  <si>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</si>
  <si>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</si>
  <si>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</si>
  <si>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</si>
  <si>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</si>
  <si>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</si>
  <si>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</si>
  <si>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</si>
  <si>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</si>
  <si>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</si>
  <si>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</si>
  <si>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</si>
  <si>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</si>
  <si>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</si>
  <si>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</si>
  <si>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</si>
  <si>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</si>
  <si>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</si>
  <si>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</si>
  <si>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</si>
  <si>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</si>
  <si>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</si>
  <si>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</si>
  <si>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</si>
  <si>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</si>
  <si>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</si>
  <si>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</si>
  <si>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</si>
  <si>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</si>
  <si>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</si>
  <si>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</si>
  <si>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</si>
  <si>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</si>
  <si>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</si>
  <si>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</si>
  <si>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</si>
  <si>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</si>
  <si>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</si>
  <si>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</si>
  <si>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</si>
  <si>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</si>
  <si>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</si>
  <si>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</si>
  <si>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</si>
  <si>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</si>
  <si>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</si>
  <si>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</si>
  <si>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</si>
  <si>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</si>
  <si>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</si>
  <si>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</si>
  <si>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</si>
  <si>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</si>
  <si>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</si>
  <si>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</si>
  <si>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</si>
  <si>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</si>
  <si>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</si>
  <si>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</si>
  <si>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</si>
  <si>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</si>
  <si>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</si>
  <si>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</si>
  <si>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</si>
  <si>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</si>
  <si>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</si>
  <si>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</si>
  <si>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</si>
  <si>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</si>
  <si>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</si>
  <si>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</si>
  <si>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</si>
  <si>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</si>
  <si>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</si>
  <si>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</si>
  <si>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</si>
  <si>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</si>
  <si>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</si>
  <si>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</si>
  <si>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</si>
  <si>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</si>
  <si>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</si>
  <si>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</si>
  <si>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</si>
  <si>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</si>
  <si>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</si>
  <si>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</si>
  <si>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</si>
  <si>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</si>
  <si>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</si>
  <si>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</si>
  <si>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</si>
  <si>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</si>
  <si>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</si>
  <si>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</si>
  <si>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</si>
  <si>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</si>
  <si>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</si>
  <si>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</si>
  <si>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</si>
  <si>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</si>
  <si>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</si>
  <si>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</si>
  <si>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</si>
  <si>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</si>
  <si>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</si>
  <si>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</si>
  <si>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</si>
  <si>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</si>
  <si>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</si>
  <si>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</si>
  <si>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</si>
  <si>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</si>
  <si>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</si>
  <si>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</si>
  <si>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</si>
  <si>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</si>
  <si>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</si>
  <si>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</si>
  <si>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</si>
  <si>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</si>
  <si>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</si>
  <si>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</si>
  <si>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</si>
  <si>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</si>
  <si>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</si>
  <si>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</si>
  <si>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</si>
  <si>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</si>
  <si>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</si>
  <si>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</si>
  <si>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</si>
  <si>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</si>
  <si>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</si>
  <si>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</si>
  <si>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</si>
  <si>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</si>
  <si>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</si>
  <si>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</si>
  <si>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</si>
  <si>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</si>
  <si>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</si>
  <si>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</si>
  <si>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</si>
  <si>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</si>
  <si>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</si>
  <si>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</si>
  <si>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</si>
  <si>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</si>
  <si>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</si>
  <si>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</si>
  <si>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</si>
  <si>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</si>
  <si>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</si>
  <si>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</si>
  <si>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</si>
  <si>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</si>
  <si>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</si>
  <si>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</si>
  <si>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</si>
  <si>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</si>
  <si>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</si>
  <si>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</si>
  <si>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</si>
  <si>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</si>
  <si>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</si>
  <si>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</si>
  <si>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</si>
  <si>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</si>
  <si>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</si>
  <si>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</si>
  <si>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</si>
  <si>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</si>
  <si>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</si>
  <si>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</si>
  <si>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</si>
  <si>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</si>
  <si>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</si>
  <si>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</si>
  <si>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</si>
  <si>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</si>
  <si>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</si>
  <si>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</si>
  <si>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</si>
  <si>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</si>
  <si>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</si>
  <si>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</si>
  <si>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</si>
  <si>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</si>
  <si>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</si>
  <si>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</si>
  <si>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</si>
  <si>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</si>
  <si>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</si>
  <si>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</si>
  <si>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</si>
  <si>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</si>
  <si>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</si>
  <si>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</si>
  <si>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</si>
  <si>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</si>
  <si>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</si>
  <si>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</si>
  <si>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</si>
  <si>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</si>
  <si>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</si>
  <si>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</si>
  <si>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</si>
  <si>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</si>
  <si>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</si>
  <si>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</si>
  <si>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</si>
  <si>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</si>
  <si>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</si>
  <si>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</si>
  <si>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</si>
  <si>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</si>
  <si>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</si>
  <si>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</si>
  <si>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</si>
  <si>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</si>
  <si>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</si>
  <si>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</si>
  <si>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</si>
  <si>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</si>
  <si>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</si>
  <si>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</si>
  <si>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</si>
  <si>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</si>
  <si>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</si>
  <si>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</si>
  <si>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</si>
  <si>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</si>
  <si>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</si>
  <si>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</si>
  <si>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</si>
  <si>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</si>
  <si>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</si>
  <si>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</si>
  <si>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</si>
  <si>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</si>
  <si>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</si>
  <si>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</si>
  <si>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</si>
  <si>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</si>
  <si>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</si>
  <si>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</si>
  <si>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</si>
  <si>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</si>
  <si>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</si>
  <si>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</si>
  <si>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</si>
  <si>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</si>
  <si>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</si>
  <si>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</si>
  <si>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</si>
  <si>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</si>
  <si>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</si>
  <si>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</si>
  <si>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</si>
  <si>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</si>
  <si>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</si>
  <si>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</si>
  <si>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</si>
  <si>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</si>
  <si>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</si>
  <si>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</si>
  <si>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</si>
  <si>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</si>
  <si>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</si>
  <si>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</si>
  <si>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</si>
  <si>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</si>
  <si>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</si>
  <si>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</si>
  <si>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</si>
  <si>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</si>
  <si>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</si>
  <si>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</si>
  <si>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</si>
  <si>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</si>
  <si>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</si>
  <si>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</si>
  <si>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</si>
  <si>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</si>
  <si>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</si>
  <si>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</si>
  <si>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</si>
  <si>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</si>
  <si>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</si>
  <si>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</si>
  <si>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</si>
  <si>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</si>
  <si>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</si>
  <si>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</si>
  <si>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</si>
  <si>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</si>
  <si>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</si>
  <si>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</si>
  <si>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</si>
  <si>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</si>
  <si>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</si>
  <si>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</si>
  <si>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</si>
  <si>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</si>
  <si>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</si>
  <si>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</si>
  <si>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</si>
  <si>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</si>
  <si>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</si>
  <si>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</si>
  <si>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</si>
  <si>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</si>
  <si>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</si>
  <si>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</si>
  <si>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</si>
  <si>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</si>
  <si>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</si>
  <si>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</si>
  <si>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</si>
  <si>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</si>
  <si>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</si>
  <si>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</si>
  <si>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</si>
  <si>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</si>
  <si>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</si>
  <si>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</si>
  <si>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</si>
  <si>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</si>
  <si>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</si>
  <si>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</si>
  <si>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</si>
  <si>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</si>
  <si>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</si>
  <si>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</si>
  <si>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</si>
  <si>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</si>
  <si>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</si>
  <si>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</si>
  <si>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</si>
  <si>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</si>
  <si>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</si>
  <si>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</si>
  <si>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</si>
  <si>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</si>
  <si>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</si>
  <si>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</si>
  <si>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</si>
  <si>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</si>
  <si>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</si>
  <si>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</si>
  <si>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</si>
  <si>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</si>
  <si>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</si>
  <si>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</si>
  <si>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</si>
  <si>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</si>
  <si>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</si>
  <si>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</si>
  <si>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</si>
  <si>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</si>
  <si>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</si>
  <si>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</si>
  <si>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</si>
  <si>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</si>
  <si>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</si>
  <si>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</si>
  <si>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</si>
  <si>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</si>
  <si>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</si>
  <si>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</si>
  <si>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</si>
  <si>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</si>
  <si>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</si>
  <si>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</si>
  <si>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</si>
  <si>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</si>
  <si>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</si>
  <si>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</si>
  <si>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</si>
  <si>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</si>
  <si>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</si>
  <si>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</si>
  <si>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</si>
  <si>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</si>
  <si>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</si>
  <si>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</si>
  <si>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</si>
  <si>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</si>
  <si>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</si>
  <si>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</si>
  <si>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</si>
  <si>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</si>
  <si>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</si>
  <si>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</si>
  <si>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</si>
  <si>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</si>
  <si>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</si>
  <si>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</si>
  <si>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</si>
  <si>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</si>
  <si>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</si>
  <si>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</si>
  <si>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</si>
  <si>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</si>
  <si>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</si>
  <si>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</si>
  <si>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</si>
  <si>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</si>
  <si>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</si>
  <si>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</si>
  <si>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</si>
  <si>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</si>
  <si>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</si>
  <si>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</si>
  <si>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</si>
  <si>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</si>
  <si>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</si>
  <si>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</si>
  <si>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</si>
  <si>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</si>
  <si>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</si>
  <si>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</si>
  <si>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</si>
  <si>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</si>
  <si>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</si>
  <si>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</si>
  <si>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</si>
  <si>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</si>
  <si>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</si>
  <si>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</si>
  <si>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</si>
  <si>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</si>
  <si>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</si>
  <si>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</si>
  <si>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</si>
  <si>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</si>
  <si>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</si>
  <si>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</si>
  <si>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</si>
  <si>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</si>
  <si>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</si>
  <si>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</si>
  <si>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</si>
  <si>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</si>
  <si>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</si>
  <si>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</si>
  <si>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</si>
  <si>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</si>
  <si>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</si>
  <si>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</si>
  <si>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</si>
  <si>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</si>
  <si>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</si>
  <si>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</si>
  <si>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</si>
  <si>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</si>
  <si>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</si>
  <si>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</si>
  <si>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</si>
  <si>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</si>
  <si>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</si>
  <si>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</si>
  <si>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</si>
  <si>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</si>
  <si>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</si>
  <si>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</si>
  <si>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</si>
  <si>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</si>
  <si>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</si>
  <si>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</si>
  <si>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</si>
  <si>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</si>
  <si>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</si>
  <si>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</si>
  <si>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</si>
  <si>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</si>
  <si>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</si>
  <si>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</si>
  <si>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</si>
  <si>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</si>
  <si>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</si>
  <si>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</si>
  <si>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</si>
  <si>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</si>
  <si>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</si>
  <si>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</si>
  <si>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</si>
  <si>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</si>
  <si>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</si>
  <si>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</si>
  <si>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</si>
  <si>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</si>
  <si>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</si>
  <si>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</si>
  <si>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</si>
  <si>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</si>
  <si>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</si>
  <si>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</si>
  <si>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</si>
  <si>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</si>
  <si>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</si>
  <si>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</si>
  <si>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</si>
  <si>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</si>
  <si>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</si>
  <si>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</si>
  <si>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</si>
  <si>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</si>
  <si>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</si>
  <si>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</si>
  <si>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</si>
  <si>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</si>
  <si>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</si>
  <si>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</si>
  <si>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</si>
  <si>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</si>
  <si>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</si>
  <si>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</si>
  <si>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</si>
  <si>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</si>
  <si>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</si>
  <si>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</si>
  <si>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</si>
  <si>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</si>
  <si>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</si>
  <si>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</si>
  <si>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</si>
  <si>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</si>
  <si>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</si>
  <si>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</si>
  <si>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</si>
  <si>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</si>
  <si>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</si>
  <si>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</si>
  <si>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</si>
  <si>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</si>
  <si>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</si>
  <si>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</si>
  <si>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</si>
  <si>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</si>
  <si>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</si>
  <si>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</si>
  <si>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</si>
  <si>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</si>
  <si>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</si>
  <si>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</si>
  <si>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</si>
  <si>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</si>
  <si>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</si>
  <si>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</si>
  <si>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</si>
  <si>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</si>
  <si>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</si>
  <si>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</si>
  <si>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</si>
  <si>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</si>
  <si>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</si>
  <si>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</si>
  <si>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</si>
  <si>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</si>
  <si>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</si>
  <si>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</si>
  <si>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</si>
  <si>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</si>
  <si>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</si>
  <si>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</si>
  <si>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</si>
  <si>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</si>
  <si>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</si>
  <si>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</si>
  <si>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</si>
  <si>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</si>
  <si>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</si>
  <si>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</si>
  <si>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</si>
  <si>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</si>
  <si>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</si>
  <si>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</si>
  <si>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</si>
  <si>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</si>
  <si>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</si>
  <si>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</si>
  <si>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</si>
  <si>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</si>
  <si>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</si>
  <si>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</si>
  <si>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</si>
  <si>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</si>
  <si>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</si>
  <si>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</si>
  <si>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</si>
  <si>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</si>
  <si>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</si>
  <si>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</si>
  <si>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</si>
  <si>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</si>
  <si>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</si>
  <si>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</si>
  <si>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</si>
  <si>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</si>
  <si>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</si>
  <si>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</si>
  <si>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</si>
  <si>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</si>
  <si>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</si>
  <si>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</si>
  <si>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</si>
  <si>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</si>
  <si>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</si>
  <si>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</si>
  <si>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</si>
  <si>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</si>
  <si>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</si>
  <si>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</si>
  <si>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</si>
  <si>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</si>
  <si>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</si>
  <si>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</si>
  <si>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</si>
  <si>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</si>
  <si>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</si>
  <si>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</si>
  <si>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</si>
  <si>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</si>
  <si>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</si>
  <si>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</si>
  <si>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</si>
  <si>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</si>
  <si>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</si>
  <si>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</si>
  <si>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</si>
  <si>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</si>
  <si>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</si>
  <si>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</si>
  <si>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</si>
  <si>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</si>
  <si>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</si>
  <si>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</si>
  <si>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</si>
  <si>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</si>
  <si>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</si>
  <si>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</si>
  <si>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</si>
  <si>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</si>
  <si>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</si>
  <si>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</si>
  <si>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</si>
  <si>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</si>
  <si>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</si>
  <si>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</si>
  <si>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</si>
  <si>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</si>
  <si>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</si>
  <si>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</si>
  <si>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</si>
  <si>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</si>
  <si>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</si>
  <si>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</si>
  <si>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</si>
  <si>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</si>
  <si>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</si>
  <si>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</si>
  <si>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</si>
  <si>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</si>
  <si>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</si>
  <si>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</si>
  <si>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</si>
  <si>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</si>
  <si>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</si>
  <si>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</si>
  <si>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</si>
  <si>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</si>
  <si>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</si>
  <si>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</si>
  <si>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</si>
  <si>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</si>
  <si>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</si>
  <si>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</si>
  <si>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</si>
  <si>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</si>
  <si>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</si>
  <si>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</si>
  <si>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</si>
  <si>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</si>
  <si>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</si>
  <si>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</si>
  <si>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</si>
  <si>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</si>
  <si>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</si>
  <si>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</si>
  <si>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</si>
  <si>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</si>
  <si>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</si>
  <si>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</si>
  <si>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</si>
  <si>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</si>
  <si>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</si>
  <si>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</si>
  <si>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</si>
  <si>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</si>
  <si>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</si>
  <si>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</si>
  <si>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</si>
  <si>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</si>
  <si>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</si>
  <si>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</si>
  <si>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</si>
  <si>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</si>
  <si>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</si>
  <si>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</si>
  <si>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</si>
  <si>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</si>
  <si>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</si>
  <si>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</si>
  <si>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</si>
  <si>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</si>
  <si>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</si>
  <si>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</si>
  <si>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</si>
  <si>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</si>
  <si>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</si>
  <si>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</si>
  <si>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</si>
  <si>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</si>
  <si>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</si>
  <si>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</si>
  <si>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</si>
  <si>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</si>
  <si>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</si>
  <si>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</si>
  <si>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</si>
  <si>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</si>
  <si>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</si>
  <si>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</si>
  <si>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</si>
  <si>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</si>
  <si>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</si>
  <si>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</si>
  <si>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</si>
  <si>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</si>
  <si>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</si>
  <si>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</si>
  <si>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</si>
  <si>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</si>
  <si>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</si>
  <si>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</si>
  <si>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</si>
  <si>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</si>
  <si>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</si>
  <si>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</si>
  <si>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</si>
  <si>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</si>
  <si>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</si>
  <si>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</si>
  <si>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</si>
  <si>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</si>
  <si>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</si>
  <si>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</si>
  <si>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</si>
  <si>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</si>
  <si>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</si>
  <si>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</si>
  <si>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</si>
  <si>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</si>
  <si>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</si>
  <si>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</si>
  <si>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</si>
  <si>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</si>
  <si>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</si>
  <si>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</si>
  <si>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</si>
  <si>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</si>
  <si>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</si>
  <si>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</si>
  <si>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</si>
  <si>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</si>
  <si>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</si>
  <si>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</si>
  <si>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</si>
  <si>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</si>
  <si>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</si>
  <si>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</si>
  <si>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</si>
  <si>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</si>
  <si>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</si>
  <si>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</si>
  <si>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</si>
  <si>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</si>
  <si>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</si>
  <si>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</si>
  <si>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</si>
  <si>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</si>
  <si>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</si>
  <si>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</si>
  <si>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</si>
  <si>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</si>
  <si>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</si>
  <si>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</si>
  <si>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</si>
  <si>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</si>
  <si>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</si>
  <si>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</si>
  <si>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</si>
  <si>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</si>
  <si>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</si>
  <si>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</si>
  <si>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</si>
  <si>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</si>
  <si>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</si>
  <si>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</si>
  <si>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</si>
  <si>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</si>
  <si>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</si>
  <si>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</si>
  <si>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</si>
  <si>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</si>
  <si>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</si>
  <si>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</si>
  <si>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</si>
  <si>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</si>
  <si>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</si>
  <si>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</si>
  <si>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</si>
  <si>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</si>
  <si>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</si>
  <si>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</si>
  <si>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</si>
  <si>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</si>
  <si>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</si>
  <si>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</si>
  <si>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</si>
  <si>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</si>
  <si>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</si>
  <si>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</si>
  <si>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</si>
  <si>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</si>
  <si>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</si>
  <si>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</si>
  <si>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</si>
  <si>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</si>
  <si>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</si>
  <si>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</si>
  <si>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</si>
  <si>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</si>
  <si>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</si>
  <si>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</si>
  <si>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</si>
  <si>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</si>
  <si>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</si>
  <si>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</si>
  <si>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</si>
  <si>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</si>
  <si>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</si>
  <si>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</si>
  <si>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</si>
  <si>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</si>
  <si>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</si>
  <si>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</si>
  <si>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</si>
  <si>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</si>
  <si>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</si>
  <si>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</si>
  <si>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</si>
  <si>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</si>
  <si>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</si>
  <si>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</si>
  <si>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</si>
  <si>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</si>
  <si>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</si>
  <si>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</si>
  <si>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</si>
  <si>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</si>
  <si>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</si>
  <si>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</si>
  <si>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</si>
  <si>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</si>
  <si>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</si>
  <si>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</si>
  <si>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</si>
  <si>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</si>
  <si>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</si>
  <si>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</si>
  <si>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</si>
  <si>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</si>
  <si>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</si>
  <si>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</si>
  <si>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</si>
  <si>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</si>
  <si>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</si>
  <si>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</si>
  <si>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</si>
  <si>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</si>
  <si>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</si>
  <si>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</si>
  <si>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</si>
  <si>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</si>
  <si>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</si>
  <si>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</si>
  <si>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</si>
  <si>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</si>
  <si>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</si>
  <si>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</si>
  <si>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</si>
  <si>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</si>
  <si>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</si>
  <si>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</si>
  <si>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</si>
  <si>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</si>
  <si>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</si>
  <si>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</si>
  <si>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</si>
  <si>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</si>
  <si>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</si>
  <si>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</si>
  <si>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</si>
  <si>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</si>
  <si>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</si>
  <si>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</si>
  <si>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</si>
  <si>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</si>
  <si>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</si>
  <si>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</si>
  <si>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</si>
  <si>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</si>
  <si>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</si>
  <si>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</si>
  <si>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</si>
  <si>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</si>
  <si>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</si>
  <si>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</si>
  <si>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</si>
  <si>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</si>
  <si>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</si>
  <si>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</si>
  <si>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</si>
  <si>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</si>
  <si>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</si>
  <si>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</si>
  <si>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</si>
  <si>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</si>
  <si>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</si>
  <si>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</si>
  <si>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</si>
  <si>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</si>
  <si>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</si>
  <si>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</si>
  <si>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</si>
  <si>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</si>
  <si>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</si>
  <si>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</si>
  <si>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</si>
  <si>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</si>
  <si>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</si>
  <si>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</si>
  <si>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</si>
  <si>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</si>
  <si>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</si>
  <si>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</si>
  <si>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</si>
  <si>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</si>
  <si>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</si>
  <si>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</si>
  <si>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</si>
  <si>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</si>
  <si>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</si>
  <si>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</si>
  <si>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</si>
  <si>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</si>
  <si>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</si>
  <si>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</si>
  <si>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</si>
  <si>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</si>
  <si>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</si>
  <si>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</si>
  <si>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</si>
  <si>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</si>
  <si>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</si>
  <si>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</si>
  <si>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</si>
  <si>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</si>
  <si>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</si>
  <si>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</si>
  <si>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</si>
  <si>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</si>
  <si>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</si>
  <si>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</si>
  <si>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</si>
  <si>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</si>
  <si>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</si>
  <si>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</si>
  <si>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</si>
  <si>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</si>
  <si>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</si>
  <si>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</si>
  <si>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</si>
  <si>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</si>
  <si>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</si>
  <si>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</si>
  <si>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</si>
  <si>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</si>
  <si>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</si>
  <si>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</si>
  <si>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</si>
  <si>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</si>
  <si>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</si>
  <si>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</si>
  <si>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</si>
  <si>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</si>
  <si>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</si>
  <si>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</si>
  <si>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</si>
  <si>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</si>
  <si>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</si>
  <si>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</si>
  <si>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</si>
  <si>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</si>
  <si>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</si>
  <si>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</si>
  <si>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</si>
  <si>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</si>
  <si>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</si>
  <si>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</si>
  <si>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</si>
  <si>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</si>
  <si>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</si>
  <si>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</si>
  <si>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</si>
  <si>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</si>
  <si>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</si>
  <si>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</si>
  <si>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</si>
  <si>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</si>
  <si>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</si>
  <si>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</si>
  <si>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</si>
  <si>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</si>
  <si>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</si>
  <si>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</si>
  <si>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</si>
  <si>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</si>
  <si>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</si>
  <si>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</si>
  <si>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</si>
  <si>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</si>
  <si>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</si>
  <si>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</si>
  <si>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</si>
  <si>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</si>
  <si>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</si>
  <si>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</si>
  <si>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</si>
  <si>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</si>
  <si>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</si>
  <si>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</si>
  <si>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</si>
  <si>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</si>
  <si>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</si>
  <si>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</si>
  <si>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</si>
  <si>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</si>
  <si>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</si>
  <si>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</si>
  <si>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</si>
  <si>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</si>
  <si>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</si>
  <si>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</si>
  <si>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</si>
  <si>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</si>
  <si>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</si>
  <si>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</si>
  <si>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</si>
  <si>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</si>
  <si>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</si>
  <si>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</si>
  <si>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</si>
  <si>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</si>
  <si>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</si>
  <si>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</si>
  <si>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</si>
  <si>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</si>
  <si>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</si>
  <si>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</si>
  <si>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</si>
  <si>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</si>
  <si>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</si>
  <si>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</si>
  <si>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</si>
  <si>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</si>
  <si>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</si>
  <si>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</si>
  <si>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</si>
  <si>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</si>
  <si>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</si>
  <si>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</si>
  <si>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</si>
  <si>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</si>
  <si>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</si>
  <si>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</si>
  <si>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</si>
  <si>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</si>
  <si>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</si>
  <si>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</si>
  <si>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</si>
  <si>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</si>
  <si>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</si>
  <si>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</si>
  <si>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</si>
  <si>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</si>
  <si>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</si>
  <si>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</si>
  <si>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</si>
  <si>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</si>
  <si>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</si>
  <si>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</si>
  <si>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</si>
  <si>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</si>
  <si>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</si>
  <si>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</si>
  <si>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</si>
  <si>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</si>
  <si>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</si>
  <si>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</si>
  <si>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</si>
  <si>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</si>
  <si>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</si>
  <si>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</si>
  <si>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</si>
  <si>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</si>
  <si>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</si>
  <si>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</si>
  <si>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</si>
  <si>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</si>
  <si>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</si>
  <si>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</si>
  <si>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</si>
  <si>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</si>
  <si>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</si>
  <si>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</si>
  <si>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</si>
  <si>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</si>
  <si>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</si>
  <si>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</si>
  <si>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</si>
  <si>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</si>
  <si>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</si>
  <si>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</si>
  <si>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</si>
  <si>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</si>
  <si>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</si>
  <si>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</si>
  <si>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</si>
  <si>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</si>
  <si>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</si>
  <si>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</si>
  <si>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</si>
  <si>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</si>
  <si>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</si>
  <si>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</si>
  <si>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</si>
  <si>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</si>
  <si>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</si>
  <si>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</si>
  <si>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</si>
  <si>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</si>
  <si>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</si>
  <si>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</si>
  <si>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</si>
  <si>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</si>
  <si>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</si>
  <si>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</si>
  <si>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</si>
  <si>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</si>
  <si>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</si>
  <si>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</si>
  <si>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</si>
  <si>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</si>
  <si>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</si>
  <si>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</si>
  <si>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</si>
  <si>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</si>
  <si>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</si>
  <si>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</si>
  <si>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</si>
  <si>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</si>
  <si>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</si>
  <si>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</si>
  <si>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</si>
  <si>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</si>
  <si>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</si>
  <si>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</si>
  <si>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</si>
  <si>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</si>
  <si>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</si>
  <si>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</si>
  <si>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</si>
  <si>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</si>
  <si>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</si>
  <si>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</si>
  <si>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</si>
  <si>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</si>
  <si>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</si>
  <si>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</si>
  <si>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</si>
  <si>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</si>
  <si>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</si>
  <si>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</si>
  <si>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</si>
  <si>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</si>
  <si>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</si>
  <si>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</si>
  <si>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</si>
  <si>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</si>
  <si>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</si>
  <si>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</si>
  <si>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</si>
  <si>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</si>
  <si>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</si>
  <si>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</si>
  <si>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</si>
  <si>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</si>
  <si>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</si>
  <si>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</si>
  <si>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</si>
  <si>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</si>
  <si>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</si>
  <si>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</si>
  <si>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</si>
  <si>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</si>
  <si>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</si>
  <si>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</si>
  <si>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</si>
  <si>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</si>
  <si>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</si>
  <si>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</si>
  <si>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</si>
  <si>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</si>
  <si>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</si>
  <si>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</si>
  <si>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</si>
  <si>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</si>
  <si>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</si>
  <si>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</si>
  <si>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</si>
  <si>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</si>
  <si>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</si>
  <si>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</si>
  <si>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</si>
  <si>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</si>
  <si>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</si>
  <si>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</si>
  <si>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</si>
  <si>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</si>
  <si>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</si>
  <si>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</si>
  <si>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</si>
  <si>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</si>
  <si>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</si>
  <si>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</si>
  <si>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</si>
  <si>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</si>
  <si>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</si>
  <si>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</si>
  <si>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</si>
  <si>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</si>
  <si>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</si>
  <si>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</si>
  <si>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</si>
  <si>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</si>
  <si>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</si>
  <si>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</si>
  <si>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</si>
  <si>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</si>
  <si>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</si>
  <si>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</si>
  <si>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</si>
  <si>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</si>
  <si>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</si>
  <si>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</si>
  <si>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</si>
  <si>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</si>
  <si>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</si>
  <si>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</si>
  <si>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</si>
  <si>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</si>
  <si>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</si>
  <si>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</si>
  <si>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</si>
  <si>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</si>
  <si>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</si>
  <si>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</si>
  <si>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</si>
  <si>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</si>
  <si>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</si>
  <si>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</si>
  <si>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</si>
  <si>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</si>
  <si>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</si>
  <si>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</si>
  <si>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</si>
  <si>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</si>
  <si>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</si>
  <si>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</si>
  <si>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</si>
  <si>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</si>
  <si>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</si>
  <si>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</si>
  <si>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</si>
  <si>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</si>
  <si>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</si>
  <si>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</si>
  <si>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</si>
  <si>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</si>
  <si>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</si>
  <si>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</si>
  <si>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</si>
  <si>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</si>
  <si>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</si>
  <si>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</si>
  <si>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</si>
  <si>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</si>
  <si>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</si>
  <si>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</si>
  <si>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</si>
  <si>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</si>
  <si>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</si>
  <si>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</si>
  <si>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</si>
  <si>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</si>
  <si>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</si>
  <si>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</si>
  <si>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</si>
  <si>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</si>
  <si>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</si>
  <si>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</si>
  <si>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</si>
  <si>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</si>
  <si>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</si>
  <si>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</si>
  <si>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</si>
  <si>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</si>
  <si>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</si>
  <si>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</si>
  <si>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</si>
  <si>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</si>
  <si>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</si>
  <si>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</si>
  <si>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</si>
  <si>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</si>
  <si>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</si>
  <si>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</si>
  <si>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</si>
  <si>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</si>
  <si>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</si>
  <si>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</si>
  <si>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</si>
  <si>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</si>
  <si>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</si>
  <si>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</si>
  <si>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</si>
  <si>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</si>
  <si>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</si>
  <si>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</si>
  <si>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</si>
  <si>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</si>
  <si>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</si>
  <si>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</si>
  <si>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</si>
  <si>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</si>
  <si>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</si>
  <si>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</si>
  <si>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</si>
  <si>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</si>
  <si>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</si>
  <si>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</si>
  <si>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</si>
  <si>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</si>
  <si>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</si>
  <si>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</si>
  <si>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</si>
  <si>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</si>
  <si>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</si>
  <si>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</si>
  <si>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</si>
  <si>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</si>
  <si>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</si>
  <si>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</si>
  <si>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</si>
  <si>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</si>
  <si>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</si>
  <si>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</si>
  <si>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</si>
  <si>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</si>
  <si>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</si>
  <si>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</si>
  <si>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</si>
  <si>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</si>
  <si>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</si>
  <si>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</si>
  <si>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</si>
  <si>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</si>
  <si>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</si>
  <si>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</si>
  <si>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</si>
  <si>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</si>
  <si>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</si>
  <si>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</si>
  <si>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</si>
  <si>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</si>
  <si>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</si>
  <si>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</si>
  <si>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</si>
  <si>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</si>
  <si>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</si>
  <si>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</si>
  <si>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</si>
  <si>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</si>
  <si>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</si>
  <si>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</si>
  <si>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</si>
  <si>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</si>
  <si>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</si>
  <si>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</si>
  <si>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</si>
  <si>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</si>
  <si>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</si>
  <si>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</si>
  <si>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</si>
  <si>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</si>
  <si>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</si>
  <si>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</si>
  <si>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</si>
  <si>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</si>
  <si>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</si>
  <si>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</si>
  <si>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</si>
  <si>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</si>
  <si>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</si>
  <si>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</si>
  <si>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</si>
  <si>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</si>
  <si>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</si>
  <si>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</si>
  <si>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</si>
  <si>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</si>
  <si>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</si>
  <si>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</si>
  <si>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</si>
  <si>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</si>
  <si>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</si>
  <si>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</si>
  <si>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</si>
  <si>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</si>
  <si>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</si>
  <si>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</si>
  <si>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</si>
  <si>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</si>
  <si>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</si>
  <si>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</si>
  <si>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</si>
  <si>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</si>
  <si>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</si>
  <si>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</si>
  <si>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</si>
  <si>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</si>
  <si>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</si>
  <si>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</si>
  <si>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</si>
  <si>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</si>
  <si>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</si>
  <si>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</si>
  <si>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</si>
  <si>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</si>
  <si>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</si>
  <si>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</si>
  <si>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</si>
  <si>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</si>
  <si>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</si>
  <si>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</si>
  <si>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</si>
  <si>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</si>
  <si>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</si>
  <si>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</si>
  <si>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</si>
  <si>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</si>
  <si>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</si>
  <si>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</si>
  <si>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</si>
  <si>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</si>
  <si>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</si>
  <si>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</si>
  <si>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</si>
  <si>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</si>
  <si>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</si>
  <si>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</si>
  <si>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</si>
  <si>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</si>
  <si>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</si>
  <si>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</si>
  <si>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</si>
  <si>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</si>
  <si>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</si>
  <si>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</si>
  <si>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</si>
  <si>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</si>
  <si>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</si>
  <si>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</si>
  <si>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</si>
  <si>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</si>
  <si>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</si>
  <si>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</si>
  <si>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</si>
  <si>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</si>
  <si>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</si>
  <si>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</si>
  <si>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</si>
  <si>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</si>
  <si>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</si>
  <si>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</si>
  <si>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</si>
  <si>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</si>
  <si>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</si>
  <si>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</si>
  <si>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</si>
  <si>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</si>
  <si>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</si>
  <si>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</si>
  <si>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</si>
  <si>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</si>
  <si>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</si>
  <si>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</si>
  <si>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</si>
  <si>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</si>
  <si>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</si>
  <si>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</si>
  <si>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</si>
  <si>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</si>
  <si>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</si>
  <si>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</si>
  <si>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</si>
  <si>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</si>
  <si>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</si>
  <si>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</si>
  <si>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</si>
  <si>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</si>
  <si>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</si>
  <si>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</si>
  <si>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</si>
  <si>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</si>
  <si>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</si>
  <si>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</si>
  <si>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</si>
  <si>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</si>
  <si>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</si>
  <si>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</si>
  <si>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</si>
  <si>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</si>
  <si>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</si>
  <si>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</si>
  <si>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</si>
  <si>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</si>
  <si>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</si>
  <si>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</si>
  <si>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</si>
  <si>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</si>
  <si>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</si>
  <si>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</si>
  <si>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</si>
  <si>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</si>
  <si>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</si>
  <si>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</si>
  <si>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</si>
  <si>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</si>
  <si>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</si>
  <si>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</si>
  <si>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</si>
  <si>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</si>
  <si>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</si>
  <si>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</si>
  <si>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</si>
  <si>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</si>
  <si>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</si>
  <si>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</si>
  <si>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</si>
  <si>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</si>
  <si>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</si>
  <si>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</si>
  <si>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</si>
  <si>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</si>
  <si>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</si>
  <si>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</si>
  <si>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</si>
  <si>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</si>
  <si>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</si>
  <si>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</si>
  <si>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</si>
  <si>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</si>
  <si>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</si>
  <si>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</si>
  <si>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</si>
  <si>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</si>
  <si>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</si>
  <si>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</si>
  <si>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</si>
  <si>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</si>
  <si>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</si>
  <si>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</si>
  <si>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</si>
  <si>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</si>
  <si>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</si>
  <si>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</si>
  <si>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</si>
  <si>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</si>
  <si>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</si>
  <si>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</si>
  <si>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</si>
  <si>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</si>
  <si>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</si>
  <si>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</si>
  <si>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</si>
  <si>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</si>
  <si>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</si>
  <si>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</si>
  <si>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</si>
  <si>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</si>
  <si>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</si>
  <si>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</si>
  <si>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</si>
  <si>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</si>
  <si>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</si>
  <si>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</si>
  <si>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</si>
  <si>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</si>
  <si>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</si>
  <si>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</si>
  <si>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</si>
  <si>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</si>
  <si>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</si>
  <si>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</si>
  <si>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</si>
  <si>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</si>
  <si>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</si>
  <si>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</si>
  <si>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</si>
  <si>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</si>
  <si>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</si>
  <si>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</si>
  <si>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</si>
  <si>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</si>
  <si>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</si>
  <si>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</si>
  <si>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</si>
  <si>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</si>
  <si>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</si>
  <si>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</si>
  <si>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</si>
  <si>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</si>
  <si>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</si>
  <si>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</si>
  <si>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</si>
  <si>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</si>
  <si>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</si>
  <si>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</si>
  <si>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</si>
  <si>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</si>
  <si>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</si>
  <si>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</si>
  <si>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</si>
  <si>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</si>
  <si>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</si>
  <si>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</si>
  <si>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</si>
  <si>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</si>
  <si>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</si>
  <si>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</si>
  <si>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</si>
  <si>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</si>
  <si>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</si>
  <si>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</si>
  <si>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</si>
  <si>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</si>
  <si>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</si>
  <si>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</si>
  <si>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</si>
  <si>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</si>
  <si>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</si>
  <si>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</si>
  <si>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</si>
  <si>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</si>
  <si>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</si>
  <si>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</si>
  <si>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</si>
  <si>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</si>
  <si>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</si>
  <si>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</si>
  <si>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</si>
  <si>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</si>
  <si>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</si>
  <si>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</si>
  <si>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</si>
  <si>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</si>
  <si>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</si>
  <si>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</si>
  <si>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</si>
  <si>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</si>
  <si>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</si>
  <si>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</si>
  <si>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</si>
  <si>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</si>
  <si>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</si>
  <si>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</si>
  <si>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</si>
  <si>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</si>
  <si>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</si>
  <si>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</si>
  <si>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</si>
  <si>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</si>
  <si>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</si>
  <si>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</si>
  <si>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</si>
  <si>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</si>
  <si>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</si>
  <si>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</si>
  <si>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</si>
  <si>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</si>
  <si>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</si>
  <si>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</si>
  <si>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</si>
  <si>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</si>
  <si>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</si>
  <si>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</si>
  <si>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</si>
  <si>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</si>
  <si>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</si>
  <si>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</si>
  <si>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</si>
  <si>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</si>
  <si>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</si>
  <si>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</si>
  <si>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</si>
  <si>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</si>
  <si>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</si>
  <si>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</si>
  <si>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</si>
  <si>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</si>
  <si>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</si>
  <si>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</si>
  <si>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</si>
  <si>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</si>
  <si>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</si>
  <si>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</si>
  <si>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</si>
  <si>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</si>
  <si>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</si>
  <si>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</si>
  <si>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</si>
  <si>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</si>
  <si>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</si>
  <si>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</si>
  <si>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</si>
  <si>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</si>
  <si>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</si>
  <si>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</si>
  <si>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</si>
  <si>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</si>
  <si>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</si>
  <si>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</si>
  <si>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</si>
  <si>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</si>
  <si>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</si>
  <si>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</si>
  <si>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</si>
  <si>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</si>
  <si>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</si>
  <si>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</si>
  <si>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</si>
  <si>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</si>
  <si>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</si>
  <si>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</si>
  <si>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</si>
  <si>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</si>
  <si>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</si>
  <si>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</si>
  <si>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</si>
  <si>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</si>
  <si>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</si>
  <si>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</si>
  <si>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</si>
  <si>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</si>
  <si>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</si>
  <si>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</si>
  <si>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</si>
  <si>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</si>
  <si>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</si>
  <si>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</si>
  <si>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</si>
  <si>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</si>
  <si>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</si>
  <si>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</si>
  <si>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</si>
  <si>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</si>
  <si>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</si>
  <si>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</si>
  <si>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</si>
  <si>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</si>
  <si>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</si>
  <si>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</si>
  <si>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</si>
  <si>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</si>
  <si>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</si>
  <si>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</si>
  <si>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</si>
  <si>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</si>
  <si>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</si>
  <si>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</si>
  <si>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</si>
  <si>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</si>
  <si>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</si>
  <si>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</si>
  <si>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</si>
  <si>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</si>
  <si>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</si>
  <si>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</si>
  <si>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</si>
  <si>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</si>
  <si>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</si>
  <si>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</si>
  <si>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</si>
  <si>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</si>
  <si>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</si>
  <si>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</si>
  <si>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</si>
  <si>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</si>
  <si>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</si>
  <si>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</si>
  <si>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</si>
  <si>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</si>
  <si>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</si>
  <si>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</si>
  <si>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</si>
  <si>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</si>
  <si>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</si>
  <si>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</si>
  <si>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</si>
  <si>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</si>
  <si>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</si>
  <si>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</si>
  <si>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</si>
  <si>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</si>
  <si>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</si>
  <si>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</si>
  <si>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</si>
  <si>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</si>
  <si>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</si>
  <si>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</si>
  <si>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</si>
  <si>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</si>
  <si>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</si>
  <si>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</si>
  <si>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</si>
  <si>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</si>
  <si>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</si>
  <si>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</si>
  <si>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</si>
  <si>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</si>
  <si>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</si>
  <si>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</si>
  <si>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</si>
  <si>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</si>
  <si>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</si>
  <si>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</si>
  <si>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</si>
  <si>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</si>
  <si>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</si>
  <si>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</si>
  <si>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</si>
  <si>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</si>
  <si>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</si>
  <si>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</si>
  <si>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</si>
  <si>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</si>
  <si>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</si>
  <si>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</si>
  <si>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</si>
  <si>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</si>
  <si>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</si>
  <si>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</si>
  <si>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</si>
  <si>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</si>
  <si>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</si>
  <si>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</si>
  <si>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</si>
  <si>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</si>
  <si>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</si>
  <si>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</si>
  <si>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</si>
  <si>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</si>
  <si>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</si>
  <si>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</si>
  <si>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</si>
  <si>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</si>
  <si>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</si>
  <si>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</si>
  <si>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</si>
  <si>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</si>
  <si>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</si>
  <si>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</si>
  <si>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</si>
  <si>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</si>
  <si>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</si>
  <si>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</si>
  <si>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</si>
  <si>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</si>
  <si>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</si>
  <si>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</si>
  <si>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</si>
  <si>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</si>
  <si>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</si>
  <si>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</si>
  <si>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</si>
  <si>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</si>
  <si>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</si>
  <si>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</si>
  <si>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</si>
  <si>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</si>
  <si>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</si>
  <si>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</si>
  <si>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</si>
  <si>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</si>
  <si>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</si>
  <si>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</si>
  <si>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</si>
  <si>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</si>
  <si>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</si>
  <si>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</si>
  <si>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</si>
  <si>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</si>
  <si>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</si>
  <si>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</si>
  <si>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</si>
  <si>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</si>
  <si>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</si>
  <si>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</si>
  <si>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</si>
  <si>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</si>
  <si>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</si>
  <si>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</si>
  <si>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</si>
  <si>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</si>
  <si>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</si>
  <si>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</si>
  <si>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</si>
  <si>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</si>
  <si>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</si>
  <si>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</si>
  <si>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</si>
  <si>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</si>
  <si>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</si>
  <si>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</si>
  <si>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</si>
  <si>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</si>
  <si>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</si>
  <si>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</si>
  <si>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</si>
  <si>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</si>
  <si>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</si>
  <si>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</si>
  <si>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</si>
  <si>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</si>
  <si>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</si>
  <si>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</si>
  <si>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</si>
  <si>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</si>
  <si>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</si>
  <si>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</si>
  <si>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</si>
  <si>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</si>
  <si>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</si>
  <si>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</si>
  <si>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</si>
  <si>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</si>
  <si>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</si>
  <si>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</si>
  <si>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</si>
  <si>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</si>
  <si>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</si>
  <si>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</si>
  <si>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</si>
  <si>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</si>
  <si>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</si>
  <si>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</si>
  <si>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</si>
  <si>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</si>
  <si>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</si>
  <si>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</si>
  <si>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</si>
  <si>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</si>
  <si>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</si>
  <si>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</si>
  <si>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</si>
  <si>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</si>
  <si>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</si>
  <si>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</si>
  <si>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</si>
  <si>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</si>
  <si>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</si>
  <si>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</si>
  <si>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</si>
  <si>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</si>
  <si>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</si>
  <si>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</si>
  <si>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</si>
  <si>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</si>
  <si>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</si>
  <si>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</si>
  <si>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</si>
  <si>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</si>
  <si>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</si>
  <si>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</si>
  <si>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</si>
  <si>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</si>
  <si>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</si>
  <si>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</si>
  <si>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</si>
  <si>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</si>
  <si>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</si>
  <si>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</si>
  <si>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</si>
  <si>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</si>
  <si>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</si>
  <si>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</si>
  <si>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</si>
  <si>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</si>
  <si>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</si>
  <si>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</si>
  <si>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</si>
  <si>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</si>
  <si>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</si>
  <si>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</si>
  <si>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</si>
  <si>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</si>
  <si>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</si>
  <si>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</si>
  <si>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</si>
  <si>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</si>
  <si>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</si>
  <si>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</si>
  <si>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</si>
  <si>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</si>
  <si>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</si>
  <si>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</si>
  <si>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</si>
  <si>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</si>
  <si>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</si>
  <si>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</si>
  <si>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</si>
  <si>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</si>
  <si>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</si>
  <si>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</si>
  <si>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</si>
  <si>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</si>
  <si>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</si>
  <si>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</si>
  <si>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</si>
  <si>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</si>
  <si>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</si>
  <si>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</si>
  <si>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</si>
  <si>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</si>
  <si>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</si>
  <si>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</si>
  <si>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</si>
  <si>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</si>
  <si>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</si>
  <si>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</si>
  <si>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</si>
  <si>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</si>
  <si>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</si>
  <si>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</si>
  <si>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</si>
  <si>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</si>
  <si>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</si>
  <si>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</si>
  <si>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</si>
  <si>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</si>
  <si>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</si>
  <si>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</si>
  <si>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</si>
  <si>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</si>
  <si>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</si>
  <si>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</si>
  <si>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</si>
  <si>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</si>
  <si>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</si>
  <si>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</si>
  <si>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</si>
  <si>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</si>
  <si>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</si>
  <si>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</si>
  <si>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</si>
  <si>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</si>
  <si>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</si>
  <si>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</si>
  <si>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</si>
  <si>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</si>
  <si>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</si>
  <si>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</si>
  <si>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</si>
  <si>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</si>
  <si>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</si>
  <si>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</si>
  <si>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</si>
  <si>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</si>
  <si>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</si>
  <si>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</si>
  <si>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</si>
  <si>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</si>
  <si>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</si>
  <si>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</si>
  <si>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</si>
  <si>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</si>
  <si>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</si>
  <si>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</si>
  <si>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</si>
  <si>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</si>
  <si>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</si>
  <si>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</si>
  <si>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</si>
  <si>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</si>
  <si>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</si>
  <si>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</si>
  <si>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</si>
  <si>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</si>
  <si>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</si>
  <si>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</si>
  <si>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</si>
  <si>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</si>
  <si>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</si>
  <si>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</si>
  <si>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</si>
  <si>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</si>
  <si>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</si>
  <si>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</si>
  <si>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</si>
  <si>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</si>
  <si>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</si>
  <si>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</si>
  <si>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</si>
  <si>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</si>
  <si>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</si>
  <si>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</si>
  <si>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</si>
  <si>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</si>
  <si>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</si>
  <si>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</si>
  <si>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</si>
  <si>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</si>
  <si>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</si>
  <si>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</si>
  <si>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</si>
  <si>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</si>
  <si>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</si>
  <si>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</si>
  <si>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</si>
  <si>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</si>
  <si>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</si>
  <si>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</si>
  <si>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</si>
  <si>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</si>
  <si>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</si>
  <si>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</si>
  <si>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</si>
  <si>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</si>
  <si>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</si>
  <si>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</si>
  <si>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</si>
  <si>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</si>
  <si>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</si>
  <si>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</si>
  <si>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</si>
  <si>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</si>
  <si>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</si>
  <si>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</si>
  <si>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</si>
  <si>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</si>
  <si>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</si>
  <si>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</si>
  <si>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</si>
  <si>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</si>
  <si>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</si>
  <si>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</si>
  <si>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</si>
  <si>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</si>
  <si>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</si>
  <si>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</si>
  <si>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</si>
  <si>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</si>
  <si>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</si>
  <si>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</si>
  <si>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</si>
  <si>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</si>
  <si>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</si>
  <si>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</si>
  <si>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</si>
  <si>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</si>
  <si>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</si>
  <si>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</si>
  <si>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</si>
  <si>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</si>
  <si>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</si>
  <si>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</si>
  <si>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</si>
  <si>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</si>
  <si>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</si>
  <si>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</si>
  <si>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</si>
  <si>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</si>
  <si>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</si>
  <si>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</si>
  <si>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</si>
  <si>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</si>
  <si>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</si>
  <si>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</si>
  <si>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</si>
  <si>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</si>
  <si>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</si>
  <si>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</si>
  <si>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</si>
  <si>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</si>
  <si>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</si>
  <si>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</si>
  <si>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</si>
  <si>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</si>
  <si>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</si>
  <si>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</si>
  <si>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</si>
  <si>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</si>
  <si>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</si>
  <si>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</si>
  <si>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</si>
  <si>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</si>
  <si>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</si>
  <si>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</si>
  <si>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</si>
  <si>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</si>
  <si>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</si>
  <si>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</si>
  <si>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</si>
  <si>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</si>
  <si>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</si>
  <si>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</si>
  <si>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</si>
  <si>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</si>
  <si>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</si>
  <si>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</si>
  <si>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</si>
  <si>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</si>
  <si>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</si>
  <si>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</si>
  <si>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</si>
  <si>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</si>
  <si>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</si>
  <si>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</si>
  <si>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</si>
  <si>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</si>
  <si>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</si>
  <si>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</si>
  <si>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</si>
  <si>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</si>
  <si>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</si>
  <si>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</si>
  <si>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</si>
  <si>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</si>
  <si>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</si>
  <si>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</si>
  <si>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</si>
  <si>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</si>
  <si>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</si>
  <si>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</si>
  <si>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</si>
  <si>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</si>
  <si>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</si>
  <si>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</si>
  <si>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</si>
  <si>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</si>
  <si>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</si>
  <si>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</si>
  <si>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</si>
  <si>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</si>
  <si>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</si>
  <si>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</si>
  <si>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</si>
  <si>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</si>
  <si>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</si>
  <si>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</si>
  <si>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</si>
  <si>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</si>
  <si>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</si>
  <si>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</si>
  <si>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</si>
  <si>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</si>
  <si>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</si>
  <si>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</si>
  <si>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</si>
  <si>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</si>
  <si>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</si>
  <si>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</si>
  <si>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</si>
  <si>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</si>
  <si>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</si>
  <si>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</si>
  <si>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</si>
  <si>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</si>
  <si>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</si>
  <si>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</si>
  <si>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</si>
  <si>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</si>
  <si>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</si>
  <si>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</si>
  <si>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</si>
  <si>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</si>
  <si>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</si>
  <si>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</si>
  <si>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</si>
  <si>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</si>
  <si>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</si>
  <si>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</si>
  <si>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</si>
  <si>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</si>
  <si>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</si>
  <si>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</si>
  <si>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</si>
  <si>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</si>
  <si>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</si>
  <si>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</si>
  <si>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</si>
  <si>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</si>
  <si>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</si>
  <si>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</si>
  <si>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</si>
  <si>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</si>
  <si>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</si>
  <si>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</si>
  <si>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</si>
  <si>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</si>
  <si>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</si>
  <si>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</si>
  <si>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</si>
  <si>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</si>
  <si>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</si>
  <si>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</si>
  <si>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</si>
  <si>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</si>
  <si>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</si>
  <si>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</si>
  <si>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</si>
  <si>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</si>
  <si>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</si>
  <si>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</si>
  <si>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</si>
  <si>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</si>
  <si>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</si>
  <si>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</si>
  <si>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</si>
  <si>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</si>
  <si>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</si>
  <si>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</si>
  <si>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</si>
  <si>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</si>
  <si>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</si>
  <si>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</si>
  <si>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</si>
  <si>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</si>
  <si>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</si>
  <si>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</si>
  <si>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</si>
  <si>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</si>
  <si>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</si>
  <si>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</si>
  <si>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</si>
  <si>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</si>
  <si>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</si>
  <si>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</si>
  <si>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</si>
  <si>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</si>
  <si>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</si>
  <si>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</si>
  <si>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</si>
  <si>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</si>
  <si>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</si>
  <si>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</si>
  <si>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</si>
  <si>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</si>
  <si>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</si>
  <si>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</si>
  <si>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</si>
  <si>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</si>
  <si>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</si>
  <si>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</si>
  <si>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</si>
  <si>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</si>
  <si>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</si>
  <si>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</si>
  <si>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</si>
  <si>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</si>
  <si>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</si>
  <si>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</si>
  <si>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</si>
  <si>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</si>
  <si>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</si>
  <si>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</si>
  <si>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</si>
  <si>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</si>
  <si>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</si>
  <si>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</si>
  <si>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</si>
  <si>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</si>
  <si>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</si>
  <si>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</si>
  <si>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</si>
  <si>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</si>
  <si>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</si>
  <si>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</si>
  <si>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</si>
  <si>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</si>
  <si>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</si>
  <si>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</si>
  <si>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</si>
  <si>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</si>
  <si>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</si>
  <si>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</si>
  <si>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</si>
  <si>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</si>
  <si>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</si>
  <si>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</si>
  <si>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</si>
  <si>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</si>
  <si>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</si>
  <si>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</si>
  <si>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</si>
  <si>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</si>
  <si>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</si>
  <si>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</si>
  <si>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</si>
  <si>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</si>
  <si>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</si>
  <si>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</si>
  <si>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</si>
  <si>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</si>
  <si>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</si>
  <si>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</si>
  <si>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</si>
  <si>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</si>
  <si>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</si>
  <si>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</si>
  <si>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</si>
  <si>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</si>
  <si>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</si>
  <si>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</si>
  <si>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</si>
  <si>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</si>
  <si>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</si>
  <si>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</si>
  <si>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</si>
  <si>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</si>
  <si>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</si>
  <si>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</si>
  <si>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</si>
  <si>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</si>
  <si>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</si>
  <si>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</si>
  <si>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</si>
  <si>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</si>
  <si>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</si>
  <si>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</si>
  <si>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</si>
  <si>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</si>
  <si>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</si>
  <si>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</si>
  <si>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</si>
  <si>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</si>
  <si>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</si>
  <si>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</si>
  <si>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</si>
  <si>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</si>
  <si>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</si>
  <si>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</si>
  <si>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</si>
  <si>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</si>
  <si>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</si>
  <si>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</si>
  <si>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</si>
  <si>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</si>
  <si>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</si>
  <si>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</si>
  <si>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</si>
  <si>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</si>
  <si>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</si>
  <si>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</si>
  <si>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</si>
  <si>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</si>
  <si>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</si>
  <si>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</si>
  <si>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</si>
  <si>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</si>
  <si>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</si>
  <si>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</si>
  <si>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</si>
  <si>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</si>
  <si>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</si>
  <si>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</si>
  <si>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</si>
  <si>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</si>
  <si>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</si>
  <si>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</si>
  <si>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</si>
  <si>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</si>
  <si>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</si>
  <si>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</si>
  <si>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</si>
  <si>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</si>
  <si>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</si>
  <si>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</si>
  <si>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</si>
  <si>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</si>
  <si>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</si>
  <si>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</si>
  <si>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</si>
  <si>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</si>
  <si>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</si>
  <si>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</si>
  <si>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</si>
  <si>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</si>
  <si>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</si>
  <si>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</si>
  <si>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</si>
  <si>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</si>
  <si>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</si>
  <si>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</si>
  <si>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</si>
  <si>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</si>
  <si>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</si>
  <si>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</si>
  <si>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</si>
  <si>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</si>
  <si>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</si>
  <si>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</si>
  <si>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</si>
  <si>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</si>
  <si>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</si>
  <si>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</si>
  <si>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</si>
  <si>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</si>
  <si>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</si>
  <si>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</si>
  <si>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</si>
  <si>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</si>
  <si>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</si>
  <si>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</si>
  <si>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</si>
  <si>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</si>
  <si>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</si>
  <si>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</si>
  <si>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</si>
  <si>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</si>
  <si>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</si>
  <si>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</si>
  <si>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</si>
  <si>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</si>
  <si>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</si>
  <si>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</si>
  <si>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</si>
  <si>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</si>
  <si>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</si>
  <si>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</si>
  <si>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</si>
  <si>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</si>
  <si>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</si>
  <si>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</si>
  <si>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</si>
  <si>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</si>
  <si>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</si>
  <si>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</si>
  <si>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</si>
  <si>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</si>
  <si>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</si>
  <si>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</si>
  <si>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</si>
  <si>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</si>
  <si>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</si>
  <si>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</si>
  <si>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</si>
  <si>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</si>
  <si>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</si>
  <si>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</si>
  <si>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</si>
  <si>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</si>
  <si>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</si>
  <si>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</si>
  <si>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</si>
  <si>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</si>
  <si>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</si>
  <si>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</si>
  <si>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</si>
  <si>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</si>
  <si>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</si>
  <si>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</si>
  <si>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</si>
  <si>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</si>
  <si>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</si>
  <si>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</si>
  <si>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</si>
  <si>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</si>
  <si>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</si>
  <si>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</si>
  <si>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</si>
  <si>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</si>
  <si>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</si>
  <si>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</si>
  <si>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</si>
  <si>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</si>
  <si>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</si>
  <si>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</si>
  <si>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</si>
  <si>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</si>
  <si>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</si>
  <si>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</si>
  <si>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</si>
  <si>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</si>
  <si>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</si>
  <si>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</si>
  <si>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</si>
  <si>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</si>
  <si>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</si>
  <si>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</si>
  <si>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</si>
  <si>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</si>
  <si>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</si>
  <si>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</si>
  <si>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</si>
  <si>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</si>
  <si>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</si>
  <si>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</si>
  <si>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</si>
  <si>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</si>
  <si>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</si>
  <si>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</si>
  <si>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</si>
  <si>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</si>
  <si>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</si>
  <si>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</si>
  <si>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</si>
  <si>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</si>
  <si>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</si>
  <si>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</si>
  <si>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</si>
  <si>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</si>
  <si>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</si>
  <si>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</si>
  <si>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</si>
  <si>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</si>
  <si>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</si>
  <si>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</si>
  <si>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</si>
  <si>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</si>
  <si>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</si>
  <si>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</si>
  <si>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</si>
  <si>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</si>
  <si>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</si>
  <si>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</si>
  <si>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</si>
  <si>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</si>
  <si>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</si>
  <si>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</si>
  <si>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</si>
  <si>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</si>
  <si>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</si>
  <si>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</si>
  <si>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</si>
  <si>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</si>
  <si>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</si>
  <si>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</si>
  <si>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</si>
  <si>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</si>
  <si>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</si>
  <si>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</si>
  <si>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</si>
  <si>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</si>
  <si>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</si>
  <si>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</si>
  <si>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</si>
  <si>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</si>
  <si>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</si>
  <si>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</si>
  <si>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</si>
  <si>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</si>
  <si>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</si>
  <si>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</si>
  <si>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</si>
  <si>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</si>
  <si>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</si>
  <si>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</si>
  <si>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</si>
  <si>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</si>
  <si>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</si>
  <si>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</si>
  <si>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</si>
  <si>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</si>
  <si>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</si>
  <si>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</si>
  <si>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</si>
  <si>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</si>
  <si>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</si>
  <si>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</si>
  <si>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</si>
  <si>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</si>
  <si>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</si>
  <si>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</si>
  <si>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</si>
  <si>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</si>
  <si>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</si>
  <si>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</si>
  <si>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</si>
  <si>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</si>
  <si>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</si>
  <si>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</si>
  <si>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</si>
  <si>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</si>
  <si>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</si>
  <si>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</si>
  <si>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</si>
  <si>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</si>
  <si>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</si>
  <si>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</si>
  <si>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</si>
  <si>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</si>
  <si>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</si>
  <si>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</si>
  <si>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</si>
  <si>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</si>
  <si>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</si>
  <si>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</si>
  <si>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</si>
  <si>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</si>
  <si>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</si>
  <si>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</si>
  <si>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</si>
  <si>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</si>
  <si>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</si>
  <si>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</si>
  <si>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</si>
  <si>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</si>
  <si>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</si>
  <si>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</si>
  <si>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</si>
  <si>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</si>
  <si>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</si>
  <si>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</si>
  <si>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</si>
  <si>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</si>
  <si>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</si>
  <si>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</si>
  <si>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</si>
  <si>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</si>
  <si>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</si>
  <si>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</si>
  <si>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</si>
  <si>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</si>
  <si>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</si>
  <si>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</si>
  <si>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</si>
  <si>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</si>
  <si>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</si>
  <si>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</si>
  <si>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</si>
  <si>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</si>
  <si>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</si>
  <si>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</si>
  <si>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</si>
  <si>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</si>
  <si>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</si>
  <si>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</si>
  <si>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</si>
  <si>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</si>
  <si>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</si>
  <si>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</si>
  <si>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</si>
  <si>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</si>
  <si>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</si>
  <si>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</si>
  <si>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</si>
  <si>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</si>
  <si>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</si>
  <si>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</si>
  <si>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</si>
  <si>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</si>
  <si>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</si>
  <si>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</si>
  <si>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</si>
  <si>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</si>
  <si>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</si>
  <si>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</si>
  <si>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</si>
  <si>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</si>
  <si>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</si>
  <si>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</si>
  <si>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</si>
  <si>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</si>
  <si>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</si>
  <si>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</si>
  <si>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</si>
  <si>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</si>
  <si>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</si>
  <si>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</si>
  <si>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</si>
  <si>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</si>
  <si>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</si>
  <si>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</si>
  <si>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</si>
  <si>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</si>
  <si>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</si>
  <si>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</si>
  <si>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</si>
  <si>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</si>
  <si>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</si>
  <si>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</si>
  <si>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</si>
  <si>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</si>
  <si>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</si>
  <si>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</si>
  <si>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</si>
  <si>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</si>
  <si>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</si>
  <si>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</si>
  <si>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</si>
  <si>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</si>
  <si>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</si>
  <si>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</si>
  <si>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</si>
  <si>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</si>
  <si>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</si>
  <si>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</si>
  <si>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</si>
  <si>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</si>
  <si>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</si>
  <si>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</si>
  <si>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</si>
  <si>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</si>
  <si>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</si>
  <si>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</si>
  <si>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</si>
  <si>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</si>
  <si>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</si>
  <si>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</si>
  <si>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</si>
  <si>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</si>
  <si>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</si>
  <si>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</si>
  <si>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</si>
  <si>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</si>
  <si>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</si>
  <si>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</si>
  <si>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</si>
  <si>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</si>
  <si>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</si>
  <si>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</si>
  <si>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</si>
  <si>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</si>
  <si>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</si>
  <si>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</si>
  <si>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</si>
  <si>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</si>
  <si>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</si>
  <si>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</si>
  <si>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</si>
  <si>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</si>
  <si>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</si>
  <si>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</si>
  <si>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</si>
  <si>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</si>
  <si>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</si>
  <si>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</si>
  <si>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</si>
  <si>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</si>
  <si>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</si>
  <si>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</si>
  <si>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</si>
  <si>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</si>
  <si>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</si>
  <si>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</si>
  <si>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</si>
  <si>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</si>
  <si>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</si>
  <si>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</si>
  <si>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</si>
  <si>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</si>
  <si>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</si>
  <si>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</si>
  <si>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</si>
  <si>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</si>
  <si>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</si>
  <si>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</si>
  <si>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</si>
  <si>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</si>
  <si>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</si>
  <si>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</si>
  <si>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</si>
  <si>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</si>
  <si>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</si>
  <si>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</si>
  <si>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</si>
  <si>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</si>
  <si>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</si>
  <si>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</si>
  <si>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</si>
  <si>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</si>
  <si>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</si>
  <si>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</si>
  <si>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</si>
  <si>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</si>
  <si>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</si>
  <si>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</si>
  <si>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</si>
  <si>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</si>
  <si>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</si>
  <si>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</si>
  <si>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</si>
  <si>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</si>
  <si>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</si>
  <si>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</si>
  <si>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</si>
  <si>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</si>
  <si>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</si>
  <si>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</si>
  <si>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</si>
  <si>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</si>
  <si>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</si>
  <si>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</si>
  <si>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</si>
  <si>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</si>
  <si>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</si>
  <si>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</si>
  <si>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</si>
  <si>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</si>
  <si>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</si>
  <si>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</si>
  <si>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</si>
  <si>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</si>
  <si>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</si>
  <si>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</si>
  <si>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</si>
  <si>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</si>
  <si>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</si>
  <si>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</si>
  <si>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</si>
  <si>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</si>
  <si>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</si>
  <si>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</si>
  <si>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</si>
  <si>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</si>
  <si>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</si>
  <si>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</si>
  <si>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</si>
  <si>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</si>
  <si>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</si>
  <si>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</si>
  <si>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</si>
  <si>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</si>
  <si>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</si>
  <si>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</si>
  <si>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</si>
  <si>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</si>
  <si>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</si>
  <si>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</si>
  <si>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</si>
  <si>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</si>
  <si>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</si>
  <si>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</si>
  <si>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</si>
  <si>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</si>
  <si>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</si>
  <si>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</si>
  <si>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</si>
  <si>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</si>
  <si>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</si>
  <si>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</si>
  <si>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</si>
  <si>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</si>
  <si>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</si>
  <si>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</si>
  <si>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</si>
  <si>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</si>
  <si>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</si>
  <si>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</si>
  <si>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</si>
  <si>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</si>
  <si>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</si>
  <si>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</si>
  <si>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</si>
  <si>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</si>
  <si>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</si>
  <si>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</si>
  <si>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</si>
  <si>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</si>
  <si>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</si>
  <si>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</si>
  <si>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</si>
  <si>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</si>
  <si>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</si>
  <si>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</si>
  <si>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</si>
  <si>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</si>
  <si>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</si>
  <si>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</si>
  <si>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</si>
  <si>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</si>
  <si>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</si>
  <si>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</si>
  <si>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</si>
  <si>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</si>
  <si>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</si>
  <si>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</si>
  <si>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</si>
  <si>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</si>
  <si>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</si>
  <si>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</si>
  <si>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</si>
  <si>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</si>
  <si>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</si>
  <si>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</si>
  <si>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</si>
  <si>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</si>
  <si>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</si>
  <si>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</si>
  <si>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</si>
  <si>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</si>
  <si>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</si>
  <si>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</si>
  <si>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</si>
  <si>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</si>
  <si>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</si>
  <si>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</si>
  <si>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</si>
  <si>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</si>
  <si>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</si>
  <si>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</si>
  <si>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</si>
  <si>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</si>
  <si>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</si>
  <si>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</si>
  <si>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</si>
  <si>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</si>
  <si>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</si>
  <si>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</si>
  <si>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</si>
  <si>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</si>
  <si>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</si>
  <si>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</si>
  <si>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</si>
  <si>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</si>
  <si>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</si>
  <si>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</si>
  <si>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</si>
  <si>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</si>
  <si>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</si>
  <si>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</si>
  <si>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</si>
  <si>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</si>
  <si>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</si>
  <si>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</si>
  <si>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</si>
  <si>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</si>
  <si>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</si>
  <si>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</si>
  <si>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</si>
  <si>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</si>
  <si>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</si>
  <si>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</si>
  <si>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</si>
  <si>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</si>
  <si>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</si>
  <si>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</si>
  <si>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</si>
  <si>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</si>
  <si>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</si>
  <si>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</si>
  <si>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</si>
  <si>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</si>
  <si>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</si>
  <si>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</si>
  <si>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</si>
  <si>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</si>
  <si>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</si>
  <si>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</si>
  <si>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</si>
  <si>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</si>
  <si>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</si>
  <si>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</si>
  <si>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</si>
  <si>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</si>
  <si>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</si>
  <si>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</si>
  <si>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</si>
  <si>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</si>
  <si>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</si>
  <si>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</si>
  <si>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</si>
  <si>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</si>
  <si>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</si>
  <si>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</si>
  <si>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</si>
  <si>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</si>
  <si>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</si>
  <si>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</si>
  <si>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</si>
  <si>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</si>
  <si>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</si>
  <si>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</si>
  <si>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</si>
  <si>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</si>
  <si>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</si>
  <si>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</si>
  <si>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</si>
  <si>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</si>
  <si>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</si>
  <si>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</si>
  <si>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</si>
  <si>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</si>
  <si>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</si>
  <si>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</si>
  <si>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</si>
  <si>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</si>
  <si>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</si>
  <si>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</si>
  <si>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</si>
  <si>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</si>
  <si>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</si>
  <si>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</si>
  <si>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</si>
  <si>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</si>
  <si>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</si>
  <si>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</si>
  <si>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</si>
  <si>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</si>
  <si>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</si>
  <si>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</si>
  <si>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</si>
  <si>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</si>
  <si>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</si>
  <si>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</si>
  <si>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</si>
  <si>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</si>
  <si>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</si>
  <si>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</si>
  <si>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</si>
  <si>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</si>
  <si>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</si>
  <si>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</si>
  <si>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</si>
  <si>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</si>
  <si>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</si>
  <si>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</si>
  <si>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</si>
  <si>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</si>
  <si>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</si>
  <si>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</si>
  <si>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</si>
  <si>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</si>
  <si>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</si>
  <si>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</si>
  <si>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</si>
  <si>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</si>
  <si>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</si>
  <si>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</si>
  <si>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</si>
  <si>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</si>
  <si>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</si>
  <si>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</si>
  <si>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</si>
  <si>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</si>
  <si>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</si>
  <si>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</si>
  <si>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</si>
  <si>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</si>
  <si>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</si>
  <si>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</si>
  <si>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</si>
  <si>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</si>
  <si>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</si>
  <si>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</si>
  <si>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</si>
  <si>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</si>
  <si>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</si>
  <si>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</si>
  <si>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</si>
  <si>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</si>
  <si>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</si>
  <si>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</si>
  <si>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</si>
  <si>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</si>
  <si>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</si>
  <si>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</si>
  <si>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</si>
  <si>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</si>
  <si>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</si>
  <si>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</si>
  <si>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</si>
  <si>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</si>
  <si>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</si>
  <si>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</si>
  <si>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</si>
  <si>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</si>
  <si>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</si>
  <si>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</si>
  <si>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</si>
  <si>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</si>
  <si>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</si>
  <si>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</si>
  <si>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</si>
  <si>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</si>
  <si>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</si>
  <si>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</si>
  <si>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</si>
  <si>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</si>
  <si>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</si>
  <si>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</si>
  <si>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</si>
  <si>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</si>
  <si>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</si>
  <si>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</si>
  <si>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</si>
  <si>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</si>
  <si>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</si>
  <si>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</si>
  <si>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</si>
  <si>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</si>
  <si>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</si>
  <si>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</si>
  <si>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</si>
  <si>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</si>
  <si>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</si>
  <si>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</si>
  <si>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</si>
  <si>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</si>
  <si>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</si>
  <si>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</si>
  <si>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</si>
  <si>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</si>
  <si>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</si>
  <si>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</si>
  <si>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</si>
  <si>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</si>
  <si>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</si>
  <si>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</si>
  <si>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</si>
  <si>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</si>
  <si>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</si>
  <si>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</si>
  <si>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</si>
  <si>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</si>
  <si>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</si>
  <si>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</si>
  <si>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</si>
  <si>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</si>
  <si>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</si>
  <si>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</si>
  <si>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</si>
  <si>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</si>
  <si>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</si>
  <si>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</si>
  <si>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</si>
  <si>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</si>
  <si>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</si>
  <si>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</si>
  <si>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</si>
  <si>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</si>
  <si>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</si>
  <si>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</si>
  <si>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</si>
  <si>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</si>
  <si>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</si>
  <si>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</si>
  <si>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</si>
  <si>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</si>
  <si>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</si>
  <si>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</si>
  <si>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</si>
  <si>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</si>
  <si>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</si>
  <si>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</si>
  <si>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</si>
  <si>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</si>
  <si>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</si>
  <si>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</si>
  <si>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</si>
  <si>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</si>
  <si>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</si>
  <si>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</si>
  <si>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</si>
  <si>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</si>
  <si>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</si>
  <si>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</si>
  <si>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</si>
  <si>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</si>
  <si>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</si>
  <si>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</si>
  <si>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</si>
  <si>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</si>
  <si>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</si>
  <si>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</si>
  <si>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</si>
  <si>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</si>
  <si>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</si>
  <si>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</si>
  <si>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</si>
  <si>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</si>
  <si>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</si>
  <si>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</si>
  <si>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</si>
  <si>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</si>
  <si>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</si>
  <si>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</si>
  <si>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</si>
  <si>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</si>
  <si>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</si>
  <si>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</si>
  <si>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</si>
  <si>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</si>
  <si>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</si>
  <si>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</si>
  <si>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</si>
  <si>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</si>
  <si>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</si>
  <si>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</si>
  <si>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</si>
  <si>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</si>
  <si>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</si>
  <si>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</si>
  <si>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</si>
  <si>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</si>
  <si>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</si>
  <si>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</si>
  <si>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</si>
  <si>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</si>
  <si>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</si>
  <si>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</si>
  <si>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</si>
  <si>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</si>
  <si>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</si>
  <si>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</si>
  <si>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</si>
  <si>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</si>
  <si>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</si>
  <si>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</si>
  <si>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</si>
  <si>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</si>
  <si>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</si>
  <si>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</si>
  <si>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</si>
  <si>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</si>
  <si>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</si>
  <si>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</si>
  <si>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</si>
  <si>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</si>
  <si>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</si>
  <si>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</si>
  <si>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</si>
  <si>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</si>
  <si>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</si>
  <si>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</si>
  <si>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</si>
  <si>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</si>
  <si>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</si>
  <si>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</si>
  <si>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</si>
  <si>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</si>
  <si>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</si>
  <si>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</si>
  <si>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</si>
  <si>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</si>
  <si>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</si>
  <si>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</si>
  <si>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</si>
  <si>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</si>
  <si>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</si>
  <si>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</si>
  <si>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</si>
  <si>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</si>
  <si>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</si>
  <si>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</si>
  <si>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</si>
  <si>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</si>
  <si>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</si>
  <si>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</si>
  <si>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</si>
  <si>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</si>
  <si>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</si>
  <si>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</si>
  <si>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</si>
  <si>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</si>
  <si>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</si>
  <si>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</si>
  <si>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</si>
  <si>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</si>
  <si>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</si>
  <si>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</si>
  <si>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</si>
  <si>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</si>
  <si>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</si>
  <si>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</si>
  <si>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</si>
  <si>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</si>
  <si>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</si>
  <si>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</si>
  <si>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</si>
  <si>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</si>
  <si>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</si>
  <si>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</si>
  <si>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</si>
  <si>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</si>
  <si>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</si>
  <si>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</si>
  <si>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</si>
  <si>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</si>
  <si>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</si>
  <si>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</si>
  <si>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</si>
  <si>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</si>
  <si>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</si>
  <si>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</si>
  <si>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</si>
  <si>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</si>
  <si>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</si>
  <si>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</si>
  <si>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</si>
  <si>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</si>
  <si>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</si>
  <si>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</si>
  <si>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</si>
  <si>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</si>
  <si>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</si>
  <si>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</si>
  <si>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</si>
  <si>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</si>
  <si>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</si>
  <si>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</si>
  <si>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</si>
  <si>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</si>
  <si>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</si>
  <si>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</si>
  <si>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</si>
  <si>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</si>
  <si>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</si>
  <si>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</si>
  <si>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</si>
  <si>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</si>
  <si>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</si>
  <si>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</si>
  <si>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</si>
  <si>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</si>
  <si>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</si>
  <si>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</si>
  <si>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</si>
  <si>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</si>
  <si>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</si>
  <si>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</si>
  <si>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</si>
  <si>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</si>
  <si>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</si>
  <si>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</si>
  <si>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</si>
  <si>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</si>
  <si>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</si>
  <si>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</si>
  <si>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</si>
  <si>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</si>
  <si>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</si>
  <si>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</si>
  <si>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</si>
  <si>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</si>
  <si>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</si>
  <si>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</si>
  <si>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</si>
  <si>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</si>
  <si>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</si>
  <si>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</si>
  <si>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</si>
  <si>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</si>
  <si>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</si>
  <si>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</si>
  <si>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</si>
  <si>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</si>
  <si>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</si>
  <si>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</si>
  <si>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</si>
  <si>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</si>
  <si>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</si>
  <si>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</si>
  <si>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</si>
  <si>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</si>
  <si>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</si>
  <si>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</si>
  <si>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</si>
  <si>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</si>
  <si>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</si>
  <si>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</si>
  <si>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</si>
  <si>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</si>
  <si>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</si>
  <si>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</si>
  <si>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</si>
  <si>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</si>
  <si>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</si>
  <si>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</si>
  <si>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</si>
  <si>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</si>
  <si>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</si>
  <si>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</si>
  <si>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</si>
  <si>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</si>
  <si>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</si>
  <si>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</si>
  <si>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</si>
  <si>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</si>
  <si>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</si>
  <si>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</si>
  <si>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</si>
  <si>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</si>
  <si>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</si>
  <si>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</si>
  <si>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</si>
  <si>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</si>
  <si>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</si>
  <si>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</si>
  <si>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</si>
  <si>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</si>
  <si>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</si>
  <si>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</si>
  <si>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</si>
  <si>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</si>
  <si>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</si>
  <si>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</si>
  <si>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</si>
  <si>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</si>
  <si>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</si>
  <si>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</si>
  <si>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</si>
  <si>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</si>
  <si>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</si>
  <si>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</si>
  <si>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</si>
  <si>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</si>
  <si>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</si>
  <si>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</si>
  <si>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</si>
  <si>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</si>
  <si>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</si>
  <si>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</si>
  <si>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</si>
  <si>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</si>
  <si>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</si>
  <si>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</si>
  <si>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</si>
  <si>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</si>
  <si>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</si>
  <si>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</si>
  <si>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</si>
  <si>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</si>
  <si>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</si>
  <si>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</si>
  <si>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</si>
  <si>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</si>
  <si>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</si>
  <si>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</si>
  <si>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</si>
  <si>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</si>
  <si>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</si>
  <si>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</si>
  <si>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</si>
  <si>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</si>
  <si>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</si>
  <si>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</si>
  <si>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</si>
  <si>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</si>
  <si>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</si>
  <si>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</si>
  <si>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</si>
  <si>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</si>
  <si>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</si>
  <si>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</si>
  <si>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</si>
  <si>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</si>
  <si>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</si>
  <si>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</si>
  <si>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</si>
  <si>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</si>
  <si>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</si>
  <si>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</si>
  <si>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</si>
  <si>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</si>
  <si>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</si>
  <si>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</si>
  <si>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</si>
  <si>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</si>
  <si>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</si>
  <si>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</si>
  <si>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</si>
  <si>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</si>
  <si>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</si>
  <si>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</si>
  <si>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</si>
  <si>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</si>
  <si>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</si>
  <si>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</si>
  <si>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</si>
  <si>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</si>
  <si>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</si>
  <si>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</si>
  <si>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</si>
  <si>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</si>
  <si>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</si>
  <si>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</si>
  <si>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</si>
  <si>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</si>
  <si>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</si>
  <si>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</si>
  <si>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</si>
  <si>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</si>
  <si>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</si>
  <si>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</si>
  <si>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</si>
  <si>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</si>
  <si>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</si>
  <si>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</si>
  <si>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</si>
  <si>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</si>
  <si>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</si>
  <si>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</si>
  <si>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</si>
  <si>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</si>
  <si>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</si>
  <si>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</si>
  <si>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</si>
  <si>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</si>
  <si>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</si>
  <si>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</si>
  <si>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</si>
  <si>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</si>
  <si>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</si>
  <si>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</si>
  <si>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</si>
  <si>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</si>
  <si>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</si>
  <si>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</si>
  <si>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</si>
  <si>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</si>
  <si>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</si>
  <si>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</si>
  <si>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</si>
  <si>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</si>
  <si>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</si>
  <si>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</si>
  <si>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</si>
  <si>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</si>
  <si>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</si>
  <si>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</si>
  <si>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</si>
  <si>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</si>
  <si>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</si>
  <si>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</si>
  <si>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</si>
  <si>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</si>
  <si>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</si>
  <si>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</si>
  <si>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</si>
  <si>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</si>
  <si>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</si>
  <si>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</si>
  <si>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</si>
  <si>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</si>
  <si>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</si>
  <si>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</si>
  <si>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</si>
  <si>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</si>
  <si>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</si>
  <si>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</si>
  <si>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</si>
  <si>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</si>
  <si>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</si>
  <si>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</si>
  <si>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</si>
  <si>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</si>
  <si>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</si>
  <si>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</si>
  <si>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</si>
  <si>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</si>
  <si>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</si>
  <si>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</si>
  <si>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</si>
  <si>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</si>
  <si>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</si>
  <si>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</si>
  <si>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</si>
  <si>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</si>
  <si>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</si>
  <si>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</si>
  <si>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</si>
  <si>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</si>
  <si>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</si>
  <si>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</si>
  <si>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</si>
  <si>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</si>
  <si>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</si>
  <si>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</si>
  <si>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</si>
  <si>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</si>
  <si>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</si>
  <si>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</si>
  <si>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</si>
  <si>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</si>
  <si>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</si>
  <si>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</si>
  <si>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</si>
  <si>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</si>
  <si>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</si>
  <si>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</si>
  <si>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</si>
  <si>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</si>
  <si>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</si>
  <si>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</si>
  <si>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</si>
  <si>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</si>
  <si>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</si>
  <si>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</si>
  <si>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</si>
  <si>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</si>
  <si>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</si>
  <si>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</si>
  <si>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</si>
  <si>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</si>
  <si>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</si>
  <si>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</si>
  <si>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</si>
  <si>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</si>
  <si>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</si>
  <si>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</si>
  <si>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</si>
  <si>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</si>
  <si>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</si>
  <si>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</si>
  <si>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</si>
  <si>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</si>
  <si>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</si>
  <si>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</si>
  <si>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</si>
  <si>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</si>
  <si>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</si>
  <si>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</si>
  <si>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</si>
  <si>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</si>
  <si>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</si>
  <si>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</si>
  <si>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</si>
  <si>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</si>
  <si>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</si>
  <si>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</si>
  <si>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</si>
  <si>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</si>
  <si>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</si>
  <si>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</si>
  <si>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</si>
  <si>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</si>
  <si>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</si>
  <si>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</si>
  <si>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</si>
  <si>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</si>
  <si>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</si>
  <si>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</si>
  <si>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</si>
  <si>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</si>
  <si>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</si>
  <si>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</si>
  <si>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</si>
  <si>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</si>
  <si>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</si>
  <si>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</si>
  <si>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</si>
  <si>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</si>
  <si>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</si>
  <si>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</si>
  <si>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</si>
  <si>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</si>
  <si>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</si>
  <si>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</si>
  <si>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</si>
  <si>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</si>
  <si>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</si>
  <si>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</si>
  <si>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</si>
  <si>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</si>
  <si>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</si>
  <si>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</si>
  <si>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</si>
  <si>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</si>
  <si>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</si>
  <si>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</si>
  <si>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</si>
  <si>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</si>
  <si>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</si>
  <si>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</si>
  <si>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</si>
  <si>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</si>
  <si>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</si>
  <si>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</si>
  <si>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</si>
  <si>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</si>
  <si>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</si>
  <si>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</si>
  <si>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</si>
  <si>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</si>
  <si>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</si>
  <si>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</si>
  <si>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</si>
  <si>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</si>
  <si>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</si>
  <si>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</si>
  <si>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</si>
  <si>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</si>
  <si>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</si>
  <si>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</si>
  <si>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</si>
  <si>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</si>
  <si>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</si>
  <si>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</si>
  <si>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</si>
  <si>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</si>
  <si>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</si>
  <si>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</si>
  <si>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</si>
  <si>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</si>
  <si>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</si>
  <si>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</si>
  <si>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</si>
  <si>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</si>
  <si>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</si>
  <si>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</si>
  <si>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</si>
  <si>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</si>
  <si>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</si>
  <si>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</si>
  <si>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</si>
  <si>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</si>
  <si>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</si>
  <si>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</si>
  <si>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</si>
  <si>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</si>
  <si>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</si>
  <si>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</si>
  <si>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</si>
  <si>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</si>
  <si>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</si>
  <si>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</si>
  <si>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</si>
  <si>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</si>
  <si>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</si>
  <si>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</si>
  <si>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</si>
  <si>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</si>
  <si>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</si>
  <si>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</si>
  <si>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</si>
  <si>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</si>
  <si>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</si>
  <si>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</si>
  <si>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</si>
  <si>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</si>
  <si>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</si>
  <si>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</si>
  <si>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</si>
  <si>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</si>
  <si>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</si>
  <si>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</si>
  <si>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</si>
  <si>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</si>
  <si>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</si>
  <si>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</si>
  <si>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</si>
  <si>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</si>
  <si>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</si>
  <si>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</si>
  <si>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</si>
  <si>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</si>
  <si>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</si>
  <si>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</si>
  <si>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</si>
  <si>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</si>
  <si>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</si>
  <si>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</si>
  <si>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</si>
  <si>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</si>
  <si>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</si>
  <si>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</si>
  <si>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</si>
  <si>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</si>
  <si>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</si>
  <si>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</si>
  <si>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</si>
  <si>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</si>
  <si>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</si>
  <si>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</si>
  <si>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</si>
  <si>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</si>
  <si>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</si>
  <si>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</si>
  <si>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</si>
  <si>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</si>
  <si>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</si>
  <si>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</si>
  <si>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</si>
  <si>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</si>
  <si>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</si>
  <si>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</si>
  <si>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</si>
  <si>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</si>
  <si>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</si>
  <si>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</si>
  <si>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</si>
  <si>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</si>
  <si>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</si>
  <si>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</si>
  <si>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</si>
  <si>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</si>
  <si>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</si>
  <si>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</si>
  <si>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</si>
  <si>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</si>
  <si>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</si>
  <si>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</si>
  <si>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</si>
  <si>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</si>
  <si>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</si>
  <si>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</si>
  <si>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</si>
  <si>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</si>
  <si>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</si>
  <si>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</si>
  <si>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</si>
  <si>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</si>
  <si>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</si>
  <si>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</si>
  <si>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</si>
  <si>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</si>
  <si>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</si>
  <si>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</si>
  <si>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</si>
  <si>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</si>
  <si>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</si>
  <si>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</si>
  <si>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</si>
  <si>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</si>
  <si>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</si>
  <si>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</si>
  <si>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</si>
  <si>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</si>
  <si>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</si>
  <si>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</si>
  <si>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</si>
  <si>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</si>
  <si>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</si>
  <si>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</si>
  <si>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</si>
  <si>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</si>
  <si>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</si>
  <si>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</si>
  <si>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</si>
  <si>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</si>
  <si>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</si>
  <si>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</si>
  <si>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</si>
  <si>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</si>
  <si>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</si>
  <si>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</si>
  <si>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</si>
  <si>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</si>
  <si>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</si>
  <si>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</si>
  <si>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</si>
  <si>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</si>
  <si>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</si>
  <si>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</si>
  <si>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</si>
  <si>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</si>
  <si>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</si>
  <si>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</si>
  <si>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</si>
  <si>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</si>
  <si>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</si>
  <si>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</si>
  <si>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</si>
  <si>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</si>
  <si>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</si>
  <si>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</si>
  <si>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</si>
  <si>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</si>
  <si>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</si>
  <si>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</si>
  <si>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</si>
  <si>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</si>
  <si>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</si>
  <si>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</si>
  <si>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</si>
  <si>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</si>
  <si>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</si>
  <si>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</si>
  <si>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</si>
  <si>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</si>
  <si>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</si>
  <si>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</si>
  <si>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</si>
  <si>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</si>
  <si>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</si>
  <si>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</si>
  <si>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</si>
  <si>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</si>
  <si>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</si>
  <si>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</si>
  <si>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</si>
  <si>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</si>
  <si>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</si>
  <si>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</si>
  <si>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</si>
  <si>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</si>
  <si>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</si>
  <si>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</si>
  <si>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</si>
  <si>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</si>
  <si>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</si>
  <si>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</si>
  <si>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</si>
  <si>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</si>
  <si>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</si>
  <si>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</si>
  <si>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</si>
  <si>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</si>
  <si>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</si>
  <si>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</si>
  <si>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</si>
  <si>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</si>
  <si>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</si>
  <si>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</si>
  <si>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</si>
  <si>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</si>
  <si>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</si>
  <si>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</si>
  <si>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</si>
  <si>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</si>
  <si>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</si>
  <si>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</si>
  <si>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</si>
  <si>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</si>
  <si>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</si>
  <si>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</si>
  <si>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</si>
  <si>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</si>
  <si>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</si>
  <si>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</si>
  <si>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</si>
  <si>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</si>
  <si>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</si>
  <si>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</si>
  <si>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</si>
  <si>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</si>
  <si>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</si>
  <si>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</si>
  <si>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</si>
  <si>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</si>
  <si>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</si>
  <si>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</si>
  <si>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</si>
  <si>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</si>
  <si>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</si>
  <si>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</si>
  <si>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</si>
  <si>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</si>
  <si>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</si>
  <si>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</si>
  <si>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</si>
  <si>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</si>
  <si>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</si>
  <si>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</si>
  <si>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</si>
  <si>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</si>
  <si>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</si>
  <si>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</si>
  <si>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</si>
  <si>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</si>
  <si>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</si>
  <si>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</si>
  <si>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</si>
  <si>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</si>
  <si>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</si>
  <si>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</si>
  <si>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</si>
  <si>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</si>
  <si>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</si>
  <si>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</si>
  <si>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</si>
  <si>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</si>
  <si>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</si>
  <si>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</si>
  <si>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</si>
  <si>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</si>
  <si>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</si>
  <si>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</si>
  <si>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</si>
  <si>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</si>
  <si>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</si>
  <si>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</si>
  <si>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</si>
  <si>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</si>
  <si>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</si>
  <si>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</si>
  <si>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</si>
  <si>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</si>
  <si>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</si>
  <si>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</si>
  <si>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</si>
  <si>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</si>
  <si>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</si>
  <si>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</si>
  <si>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</si>
  <si>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</si>
  <si>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</si>
  <si>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</si>
  <si>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</si>
  <si>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</si>
  <si>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</si>
  <si>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</si>
  <si>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</si>
  <si>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</si>
  <si>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</si>
  <si>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</si>
  <si>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</si>
  <si>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</si>
  <si>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</si>
  <si>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</si>
  <si>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</si>
  <si>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</si>
  <si>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</si>
  <si>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</si>
  <si>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</si>
  <si>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</si>
  <si>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</si>
  <si>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</si>
  <si>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</si>
  <si>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</si>
  <si>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</si>
  <si>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</si>
  <si>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</si>
  <si>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</si>
  <si>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</si>
  <si>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</si>
  <si>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</si>
  <si>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</si>
  <si>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</si>
  <si>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</si>
  <si>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</si>
  <si>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</si>
  <si>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</si>
  <si>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</si>
  <si>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</si>
  <si>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</si>
  <si>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</si>
  <si>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</si>
  <si>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</si>
  <si>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</si>
  <si>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</si>
  <si>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</si>
  <si>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</si>
  <si>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</si>
  <si>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</si>
  <si>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</si>
  <si>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</si>
  <si>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</si>
  <si>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</si>
  <si>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</si>
  <si>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</si>
  <si>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</si>
  <si>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</si>
  <si>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</si>
  <si>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</si>
  <si>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</si>
  <si>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</si>
  <si>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</si>
  <si>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</si>
  <si>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</si>
  <si>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</si>
  <si>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</si>
  <si>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</si>
  <si>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</si>
  <si>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</si>
  <si>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</si>
  <si>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</si>
  <si>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</si>
  <si>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</si>
  <si>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</si>
  <si>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</si>
  <si>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</si>
  <si>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</si>
  <si>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</si>
  <si>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</si>
  <si>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</si>
  <si>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</si>
  <si>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</si>
  <si>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</si>
  <si>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</si>
  <si>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</si>
  <si>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</si>
  <si>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</si>
  <si>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</si>
  <si>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</si>
  <si>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</si>
  <si>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</si>
  <si>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</si>
  <si>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</si>
  <si>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</si>
  <si>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</si>
  <si>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</si>
  <si>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</si>
  <si>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</si>
  <si>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</si>
  <si>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</si>
  <si>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</si>
  <si>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</si>
  <si>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</si>
  <si>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</si>
  <si>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</si>
  <si>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</si>
  <si>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</si>
  <si>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</si>
  <si>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</si>
  <si>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</si>
  <si>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</si>
  <si>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</si>
  <si>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</si>
  <si>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</si>
  <si>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</si>
  <si>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</si>
  <si>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</si>
  <si>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</si>
  <si>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</si>
  <si>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</si>
  <si>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</si>
  <si>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</si>
  <si>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</si>
  <si>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</si>
  <si>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</si>
  <si>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</si>
  <si>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</si>
  <si>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</si>
  <si>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</si>
  <si>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</si>
  <si>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</si>
  <si>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</si>
  <si>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</si>
  <si>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</si>
  <si>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</si>
  <si>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</si>
  <si>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</si>
  <si>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</si>
  <si>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</si>
  <si>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</si>
  <si>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</si>
  <si>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</si>
  <si>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</si>
  <si>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</si>
  <si>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</si>
  <si>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</si>
  <si>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</si>
  <si>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</si>
  <si>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</si>
  <si>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</si>
  <si>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</si>
  <si>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</si>
  <si>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</si>
  <si>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</si>
  <si>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</si>
  <si>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</si>
  <si>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</si>
  <si>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</si>
  <si>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</si>
  <si>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</si>
  <si>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</si>
  <si>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</si>
  <si>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</si>
  <si>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</si>
  <si>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</si>
  <si>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</si>
  <si>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</si>
  <si>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</si>
  <si>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</si>
  <si>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</si>
  <si>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</si>
  <si>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</si>
  <si>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</si>
  <si>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</si>
  <si>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</si>
  <si>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</si>
  <si>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</si>
  <si>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</si>
  <si>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</si>
  <si>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</si>
  <si>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</si>
  <si>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</si>
  <si>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</si>
  <si>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</si>
  <si>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</si>
  <si>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</si>
  <si>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</si>
  <si>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</si>
  <si>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</si>
  <si>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</si>
  <si>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</si>
  <si>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</si>
  <si>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</si>
  <si>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</si>
  <si>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</si>
  <si>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</si>
  <si>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</si>
  <si>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</si>
  <si>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</si>
  <si>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</si>
  <si>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</si>
  <si>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</si>
  <si>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</si>
  <si>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</si>
  <si>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</si>
  <si>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</si>
  <si>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</si>
  <si>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</si>
  <si>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</si>
  <si>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</si>
  <si>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</si>
  <si>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</si>
  <si>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</si>
  <si>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</si>
  <si>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</si>
  <si>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</si>
  <si>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</si>
  <si>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</si>
  <si>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</si>
  <si>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</si>
  <si>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</si>
  <si>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</si>
  <si>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</si>
  <si>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</si>
  <si>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</si>
  <si>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</si>
  <si>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</si>
  <si>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</si>
  <si>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</si>
  <si>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</si>
  <si>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</si>
  <si>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</si>
  <si>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</si>
  <si>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</si>
  <si>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</si>
  <si>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</si>
  <si>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</si>
  <si>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</si>
  <si>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</si>
  <si>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</si>
  <si>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</si>
  <si>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</si>
  <si>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</si>
  <si>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</si>
  <si>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</si>
  <si>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</si>
  <si>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</si>
  <si>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</si>
  <si>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</si>
  <si>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</si>
  <si>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</si>
  <si>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</si>
  <si>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</si>
  <si>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</si>
  <si>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</si>
  <si>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</si>
  <si>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</si>
  <si>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</si>
  <si>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</si>
  <si>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</si>
  <si>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</si>
  <si>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</si>
  <si>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</si>
  <si>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</si>
  <si>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</si>
  <si>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</si>
  <si>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</si>
  <si>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</si>
  <si>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</si>
  <si>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</si>
  <si>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</si>
  <si>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</si>
  <si>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</si>
  <si>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</si>
  <si>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</si>
  <si>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</si>
  <si>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</si>
  <si>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</si>
  <si>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</si>
  <si>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</si>
  <si>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</si>
  <si>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</si>
  <si>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</si>
  <si>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</si>
  <si>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</si>
  <si>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</si>
  <si>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</si>
  <si>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</si>
  <si>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</si>
  <si>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</si>
  <si>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</si>
  <si>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</si>
  <si>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</si>
  <si>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</si>
  <si>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</si>
  <si>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</si>
  <si>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</si>
  <si>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</si>
  <si>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</si>
  <si>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</si>
  <si>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</si>
  <si>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</si>
  <si>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</si>
  <si>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</si>
  <si>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</si>
  <si>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</si>
  <si>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</si>
  <si>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</si>
  <si>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</si>
  <si>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</si>
  <si>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</si>
  <si>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</si>
  <si>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</si>
  <si>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</si>
  <si>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</si>
  <si>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</si>
  <si>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</si>
  <si>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</si>
  <si>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</si>
  <si>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</si>
  <si>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</si>
  <si>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</si>
  <si>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</si>
  <si>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</si>
  <si>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</si>
  <si>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</si>
  <si>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</si>
  <si>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</si>
  <si>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</si>
  <si>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</si>
  <si>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</si>
  <si>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</si>
  <si>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</si>
  <si>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</si>
  <si>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</si>
  <si>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</si>
  <si>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</si>
  <si>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</si>
  <si>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</si>
  <si>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</si>
  <si>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</si>
  <si>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</si>
  <si>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</si>
  <si>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</si>
  <si>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</si>
  <si>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</si>
  <si>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</si>
  <si>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</si>
  <si>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</si>
  <si>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</si>
  <si>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</si>
  <si>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</si>
  <si>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</si>
  <si>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</si>
  <si>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</si>
  <si>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</si>
  <si>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</si>
  <si>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</si>
  <si>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</si>
  <si>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</si>
  <si>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</si>
  <si>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</si>
  <si>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</si>
  <si>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</si>
  <si>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</si>
  <si>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</si>
  <si>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</si>
  <si>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</si>
  <si>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</si>
  <si>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</si>
  <si>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</si>
  <si>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</si>
  <si>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</si>
  <si>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</si>
  <si>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</si>
  <si>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</si>
  <si>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</si>
  <si>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</si>
  <si>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</si>
  <si>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</si>
  <si>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</si>
  <si>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</si>
  <si>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</si>
  <si>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</si>
  <si>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</si>
  <si>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</si>
  <si>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</si>
  <si>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</si>
  <si>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</si>
  <si>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</si>
  <si>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</si>
  <si>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</si>
  <si>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</si>
  <si>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</si>
  <si>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</si>
  <si>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</si>
  <si>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</si>
  <si>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</si>
  <si>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</si>
  <si>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</si>
  <si>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</si>
  <si>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</si>
  <si>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</si>
  <si>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</si>
  <si>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</si>
  <si>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</si>
  <si>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</si>
  <si>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</si>
  <si>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</si>
  <si>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</si>
  <si>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</si>
  <si>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</si>
  <si>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</si>
  <si>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</si>
  <si>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</si>
  <si>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</si>
  <si>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</si>
  <si>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</si>
  <si>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</si>
  <si>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</si>
  <si>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</si>
  <si>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</si>
  <si>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</si>
  <si>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</si>
  <si>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</si>
  <si>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</si>
  <si>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</si>
  <si>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</si>
  <si>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</si>
  <si>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</si>
  <si>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</si>
  <si>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</si>
  <si>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</si>
  <si>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</si>
  <si>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</si>
  <si>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</si>
  <si>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</si>
  <si>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</si>
  <si>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</si>
  <si>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</si>
  <si>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</si>
  <si>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</si>
  <si>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</si>
  <si>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</si>
  <si>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</si>
  <si>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</si>
  <si>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</si>
  <si>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</si>
  <si>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</si>
  <si>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</si>
  <si>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</si>
  <si>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</si>
  <si>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</si>
  <si>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</si>
  <si>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</si>
  <si>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</si>
  <si>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</si>
  <si>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</si>
  <si>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</si>
  <si>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</si>
  <si>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</si>
  <si>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</si>
  <si>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</si>
  <si>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</si>
  <si>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</si>
  <si>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</si>
  <si>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</si>
  <si>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</si>
  <si>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</si>
  <si>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</si>
  <si>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</si>
  <si>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</si>
  <si>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</si>
  <si>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</si>
  <si>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</si>
  <si>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</si>
  <si>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</si>
  <si>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</si>
  <si>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</si>
  <si>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</si>
  <si>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</si>
  <si>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</si>
  <si>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</si>
  <si>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</si>
  <si>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</si>
  <si>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</si>
  <si>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</si>
  <si>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</si>
  <si>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</si>
  <si>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</si>
  <si>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</si>
  <si>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</si>
  <si>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</si>
  <si>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</si>
  <si>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</si>
  <si>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</si>
  <si>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</si>
  <si>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</si>
  <si>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</si>
  <si>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</si>
  <si>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</si>
  <si>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</si>
  <si>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</si>
  <si>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</si>
  <si>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</si>
  <si>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</si>
  <si>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</si>
  <si>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</si>
  <si>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</si>
  <si>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</si>
  <si>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</si>
  <si>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</si>
  <si>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</si>
  <si>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</si>
  <si>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</si>
  <si>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</si>
  <si>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</si>
  <si>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</si>
  <si>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</si>
  <si>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</si>
  <si>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</si>
  <si>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</si>
  <si>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</si>
  <si>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</si>
  <si>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</si>
  <si>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</si>
  <si>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</si>
  <si>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</si>
  <si>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</si>
  <si>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</si>
  <si>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</si>
  <si>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</si>
  <si>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</si>
  <si>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</si>
  <si>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</si>
  <si>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</si>
  <si>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</si>
  <si>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</si>
  <si>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</si>
  <si>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</si>
  <si>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</si>
  <si>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</si>
  <si>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</si>
  <si>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</si>
  <si>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</si>
  <si>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</si>
  <si>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</si>
  <si>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</si>
  <si>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</si>
  <si>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</si>
  <si>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</si>
  <si>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</si>
  <si>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</si>
  <si>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</si>
  <si>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</si>
  <si>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</si>
  <si>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</si>
  <si>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</si>
  <si>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</si>
  <si>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</si>
  <si>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</si>
  <si>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</si>
  <si>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</si>
  <si>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</si>
  <si>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</si>
  <si>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</si>
  <si>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</si>
  <si>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</si>
  <si>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</si>
  <si>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</si>
  <si>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</si>
  <si>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</si>
  <si>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</si>
  <si>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</si>
  <si>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</si>
  <si>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</si>
  <si>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</si>
  <si>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</si>
  <si>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</si>
  <si>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</si>
  <si>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</si>
  <si>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</si>
  <si>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</si>
  <si>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</si>
  <si>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</si>
  <si>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</si>
  <si>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</si>
  <si>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</si>
  <si>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</si>
  <si>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</si>
  <si>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</si>
  <si>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</si>
  <si>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</si>
  <si>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</si>
  <si>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</si>
  <si>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</si>
  <si>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</si>
  <si>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</si>
  <si>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</si>
  <si>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</si>
  <si>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</si>
  <si>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</si>
  <si>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</si>
  <si>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</si>
  <si>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</si>
  <si>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</si>
  <si>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</si>
  <si>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</si>
  <si>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</si>
  <si>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</si>
  <si>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</si>
  <si>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</si>
  <si>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</si>
  <si>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</si>
  <si>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</si>
  <si>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</si>
  <si>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</si>
  <si>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</si>
  <si>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</si>
  <si>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</si>
  <si>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</si>
  <si>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</si>
  <si>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</si>
  <si>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</si>
  <si>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</si>
  <si>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</si>
  <si>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</si>
  <si>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</si>
  <si>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</si>
  <si>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</si>
  <si>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</si>
  <si>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</si>
  <si>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</si>
  <si>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</si>
  <si>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</si>
  <si>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</si>
  <si>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</si>
  <si>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</si>
  <si>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</si>
  <si>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</si>
  <si>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</si>
  <si>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</si>
  <si>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</si>
  <si>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</si>
  <si>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</si>
  <si>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</si>
  <si>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</si>
  <si>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</si>
  <si>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</si>
  <si>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</si>
  <si>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</si>
  <si>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</si>
  <si>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</si>
  <si>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</si>
  <si>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</si>
  <si>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</si>
  <si>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</si>
  <si>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</si>
  <si>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</si>
  <si>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</si>
  <si>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</si>
  <si>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</si>
  <si>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</si>
  <si>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</si>
  <si>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</si>
  <si>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</si>
  <si>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</si>
  <si>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</si>
  <si>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</si>
  <si>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</si>
  <si>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</si>
  <si>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</si>
  <si>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</si>
  <si>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</si>
  <si>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</si>
  <si>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</si>
  <si>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</si>
  <si>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</si>
  <si>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</si>
  <si>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</si>
  <si>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</si>
  <si>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</si>
  <si>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</si>
  <si>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</si>
  <si>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</si>
  <si>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</si>
  <si>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</si>
  <si>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</si>
  <si>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</si>
  <si>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</si>
  <si>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</si>
  <si>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</si>
  <si>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</si>
  <si>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</si>
  <si>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</si>
  <si>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</si>
  <si>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</si>
  <si>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</si>
  <si>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</si>
  <si>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</si>
  <si>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</si>
  <si>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</si>
  <si>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</si>
  <si>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</si>
  <si>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</si>
  <si>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</si>
  <si>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</si>
  <si>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</si>
  <si>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</si>
  <si>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</si>
  <si>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</si>
  <si>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</si>
  <si>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</si>
  <si>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</si>
  <si>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</si>
  <si>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</si>
  <si>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</si>
  <si>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</si>
  <si>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</si>
  <si>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</si>
  <si>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</si>
  <si>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</si>
  <si>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</si>
  <si>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</si>
  <si>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</si>
  <si>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</si>
  <si>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</si>
  <si>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</si>
  <si>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</si>
  <si>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</si>
  <si>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</si>
  <si>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</si>
  <si>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</si>
  <si>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</si>
  <si>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</si>
  <si>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</si>
  <si>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</si>
  <si>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</si>
  <si>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</si>
  <si>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</si>
  <si>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</si>
  <si>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</si>
  <si>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</si>
  <si>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</si>
  <si>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</si>
  <si>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</si>
  <si>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</si>
  <si>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</si>
  <si>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</si>
  <si>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</si>
  <si>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</si>
  <si>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</si>
  <si>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</si>
  <si>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</si>
  <si>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</si>
  <si>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</si>
  <si>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</si>
  <si>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</si>
  <si>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</si>
  <si>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</si>
  <si>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</si>
  <si>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</si>
  <si>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</si>
  <si>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</si>
  <si>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</si>
  <si>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</si>
  <si>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</si>
  <si>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</si>
  <si>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</si>
  <si>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</si>
  <si>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</si>
  <si>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</si>
  <si>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</si>
  <si>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</si>
  <si>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</si>
  <si>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</si>
  <si>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</si>
  <si>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</si>
  <si>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</si>
  <si>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</si>
  <si>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</si>
  <si>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</si>
  <si>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</si>
  <si>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</si>
  <si>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</si>
  <si>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</si>
  <si>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</si>
  <si>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</si>
  <si>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</si>
  <si>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</si>
  <si>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</si>
  <si>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</si>
  <si>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</si>
  <si>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</si>
  <si>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</si>
  <si>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</si>
  <si>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</si>
  <si>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</si>
  <si>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</si>
  <si>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</si>
  <si>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</si>
  <si>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</si>
  <si>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</si>
  <si>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</si>
  <si>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</si>
  <si>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</si>
  <si>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</si>
  <si>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</si>
  <si>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</si>
  <si>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</si>
  <si>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</si>
  <si>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</si>
  <si>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</si>
  <si>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</si>
  <si>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</si>
  <si>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</si>
  <si>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</si>
  <si>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</si>
  <si>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</si>
  <si>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</si>
  <si>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</si>
  <si>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</si>
  <si>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</si>
  <si>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</si>
  <si>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</si>
  <si>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</si>
  <si>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</si>
  <si>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</si>
  <si>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</si>
  <si>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</si>
  <si>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</si>
  <si>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</si>
  <si>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</si>
  <si>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</si>
  <si>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</si>
  <si>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</si>
  <si>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</si>
  <si>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</si>
  <si>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</si>
  <si>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</si>
  <si>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</si>
  <si>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</si>
  <si>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</si>
  <si>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</si>
  <si>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</si>
  <si>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</si>
  <si>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</si>
  <si>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</si>
  <si>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</si>
  <si>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</si>
  <si>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</si>
  <si>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</si>
  <si>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</si>
  <si>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</si>
  <si>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</si>
  <si>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</si>
  <si>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</si>
  <si>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</si>
  <si>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</si>
  <si>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</si>
  <si>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</si>
  <si>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</si>
  <si>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</si>
  <si>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</si>
  <si>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</si>
  <si>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</si>
  <si>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</si>
  <si>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</si>
  <si>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</si>
  <si>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</si>
  <si>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</si>
  <si>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</si>
  <si>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</si>
  <si>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</si>
  <si>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</si>
  <si>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</si>
  <si>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</si>
  <si>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</si>
  <si>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</si>
  <si>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</si>
  <si>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</si>
  <si>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</si>
  <si>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</si>
  <si>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</si>
  <si>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</si>
  <si>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</si>
  <si>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</si>
  <si>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</si>
  <si>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</si>
  <si>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</si>
  <si>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</si>
  <si>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</si>
  <si>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</si>
  <si>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</si>
  <si>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</si>
  <si>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</si>
  <si>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</si>
  <si>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</si>
  <si>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</si>
  <si>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</si>
  <si>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</si>
  <si>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</si>
  <si>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</si>
  <si>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</si>
  <si>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</si>
  <si>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</si>
  <si>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</si>
  <si>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</si>
  <si>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</si>
  <si>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</si>
  <si>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</si>
  <si>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</si>
  <si>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</si>
  <si>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</si>
  <si>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</si>
  <si>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</si>
  <si>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</si>
  <si>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</si>
  <si>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</si>
  <si>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</si>
  <si>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</si>
  <si>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</si>
  <si>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</si>
  <si>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</si>
  <si>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</si>
  <si>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</si>
  <si>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</si>
  <si>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</si>
  <si>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</si>
  <si>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</si>
  <si>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</si>
  <si>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</si>
  <si>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</si>
  <si>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</si>
  <si>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</si>
  <si>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</si>
  <si>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</si>
  <si>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</si>
  <si>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</si>
  <si>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</si>
  <si>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</si>
  <si>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</si>
  <si>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</si>
  <si>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</si>
  <si>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</si>
  <si>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</si>
  <si>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</si>
  <si>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</si>
  <si>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</si>
  <si>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</si>
  <si>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</si>
  <si>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</si>
  <si>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</si>
  <si>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</si>
  <si>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</si>
  <si>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</si>
  <si>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</si>
  <si>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</si>
  <si>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</si>
  <si>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</si>
  <si>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</si>
  <si>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</si>
  <si>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</si>
  <si>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</si>
  <si>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</si>
  <si>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</si>
  <si>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</si>
  <si>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</si>
  <si>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</si>
  <si>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</si>
  <si>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</si>
  <si>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</si>
  <si>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</si>
  <si>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</si>
  <si>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</si>
  <si>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</si>
  <si>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</si>
  <si>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</si>
  <si>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</si>
  <si>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</si>
  <si>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</si>
  <si>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</si>
  <si>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</si>
  <si>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</si>
  <si>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</si>
  <si>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</si>
  <si>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</si>
  <si>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</si>
  <si>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</si>
  <si>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</si>
  <si>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</si>
  <si>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</si>
  <si>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</si>
  <si>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</si>
  <si>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</si>
  <si>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</si>
  <si>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</si>
  <si>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</si>
  <si>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</si>
  <si>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</si>
  <si>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</si>
  <si>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</si>
  <si>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</si>
  <si>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</si>
  <si>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</si>
  <si>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</si>
  <si>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</si>
  <si>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</si>
  <si>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</si>
  <si>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</si>
  <si>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</si>
  <si>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</si>
  <si>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</si>
  <si>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</si>
  <si>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</si>
  <si>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</si>
  <si>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</si>
  <si>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</si>
  <si>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</si>
  <si>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</si>
  <si>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</si>
  <si>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</si>
  <si>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</si>
  <si>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</si>
  <si>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</si>
  <si>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</si>
  <si>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</si>
  <si>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</si>
  <si>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</si>
  <si>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</si>
  <si>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</si>
  <si>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</si>
  <si>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</si>
  <si>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</si>
  <si>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</si>
  <si>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</si>
  <si>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</si>
  <si>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</si>
  <si>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</si>
  <si>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</si>
  <si>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</si>
  <si>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</si>
  <si>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</si>
  <si>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</si>
  <si>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</si>
  <si>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</si>
  <si>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</si>
  <si>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</si>
  <si>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</si>
  <si>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</si>
  <si>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</si>
  <si>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</si>
  <si>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</si>
  <si>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</si>
  <si>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</si>
  <si>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</si>
  <si>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</si>
  <si>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</si>
  <si>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</si>
  <si>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</si>
  <si>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</si>
  <si>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</si>
  <si>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</si>
  <si>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</si>
  <si>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</si>
  <si>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</si>
  <si>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</si>
  <si>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</si>
  <si>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</si>
  <si>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</si>
  <si>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</si>
  <si>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</si>
  <si>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</si>
  <si>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</si>
  <si>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</si>
  <si>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</si>
  <si>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</si>
  <si>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</si>
  <si>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</si>
  <si>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</si>
  <si>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</si>
  <si>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</si>
  <si>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</si>
  <si>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</si>
  <si>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</si>
  <si>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</si>
  <si>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</si>
  <si>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</si>
  <si>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</si>
  <si>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</si>
  <si>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</si>
  <si>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</si>
  <si>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</si>
  <si>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</si>
  <si>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</si>
  <si>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</si>
  <si>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</si>
  <si>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</si>
  <si>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</si>
  <si>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</si>
  <si>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</si>
  <si>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</si>
  <si>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</si>
  <si>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</si>
  <si>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</si>
  <si>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</si>
  <si>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</si>
  <si>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</si>
  <si>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</si>
  <si>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</si>
  <si>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</si>
  <si>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</si>
  <si>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</si>
  <si>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</si>
  <si>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</si>
  <si>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</si>
  <si>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</si>
  <si>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</si>
  <si>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</si>
  <si>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</si>
  <si>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</si>
  <si>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</si>
  <si>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</si>
  <si>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</si>
  <si>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</si>
  <si>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</si>
  <si>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</si>
  <si>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</si>
  <si>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</si>
  <si>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</si>
  <si>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</si>
  <si>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</si>
  <si>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</si>
  <si>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</si>
  <si>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</si>
  <si>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</si>
  <si>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</si>
  <si>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</si>
  <si>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</si>
  <si>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</si>
  <si>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</si>
  <si>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</si>
  <si>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</si>
  <si>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</si>
  <si>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</si>
  <si>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</si>
  <si>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</si>
  <si>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</si>
  <si>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</si>
  <si>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</si>
  <si>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</si>
  <si>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</si>
  <si>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</si>
  <si>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</si>
  <si>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</si>
  <si>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</si>
  <si>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</si>
  <si>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</si>
  <si>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</si>
  <si>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</si>
  <si>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</si>
  <si>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</si>
  <si>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</si>
  <si>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</si>
  <si>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</si>
  <si>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</si>
  <si>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</si>
  <si>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</si>
  <si>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</si>
  <si>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</si>
  <si>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</si>
  <si>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</si>
  <si>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</si>
  <si>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</si>
  <si>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</si>
  <si>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</si>
  <si>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</si>
  <si>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</si>
  <si>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</si>
  <si>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</si>
  <si>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</si>
  <si>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</si>
  <si>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</si>
  <si>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</si>
  <si>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</si>
  <si>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</si>
  <si>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</si>
  <si>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</si>
  <si>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</si>
  <si>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</si>
  <si>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</si>
  <si>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</si>
  <si>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</si>
  <si>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</si>
  <si>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</si>
  <si>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</si>
  <si>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</si>
  <si>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</si>
  <si>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</si>
  <si>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</si>
  <si>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</si>
  <si>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</si>
  <si>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</si>
  <si>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</si>
  <si>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</si>
  <si>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</si>
  <si>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</si>
  <si>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</si>
  <si>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</si>
  <si>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</si>
  <si>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</si>
  <si>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</si>
  <si>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</si>
  <si>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</si>
  <si>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</si>
  <si>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</si>
  <si>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</si>
  <si>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</si>
  <si>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</si>
  <si>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</si>
  <si>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</si>
  <si>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</si>
  <si>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</si>
  <si>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</si>
  <si>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</si>
  <si>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</si>
  <si>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</si>
  <si>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</si>
  <si>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</si>
  <si>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</si>
  <si>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</si>
  <si>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</si>
  <si>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</si>
  <si>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</si>
  <si>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</si>
  <si>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</si>
  <si>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</si>
  <si>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</si>
  <si>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</si>
  <si>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</si>
  <si>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</si>
  <si>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</si>
  <si>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</si>
  <si>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</si>
  <si>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</si>
  <si>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</si>
  <si>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</si>
  <si>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</si>
  <si>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</si>
  <si>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</si>
  <si>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</si>
  <si>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</si>
  <si>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</si>
  <si>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</si>
  <si>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</si>
  <si>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</si>
  <si>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</si>
  <si>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</si>
  <si>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</si>
  <si>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</si>
  <si>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</si>
  <si>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</si>
  <si>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</si>
  <si>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</si>
  <si>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</si>
  <si>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</si>
  <si>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</si>
  <si>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</si>
  <si>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</si>
  <si>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</si>
  <si>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</si>
  <si>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</si>
  <si>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</si>
  <si>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</si>
  <si>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</si>
  <si>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</si>
  <si>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</si>
  <si>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</si>
  <si>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</si>
  <si>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</si>
  <si>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</si>
  <si>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</si>
  <si>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</si>
  <si>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</si>
  <si>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</si>
  <si>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</si>
  <si>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</si>
  <si>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</si>
  <si>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</si>
  <si>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</si>
  <si>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</si>
  <si>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</si>
  <si>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</si>
  <si>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</si>
  <si>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</si>
  <si>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</si>
  <si>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</si>
  <si>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</si>
  <si>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</si>
  <si>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</si>
  <si>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</si>
  <si>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</si>
  <si>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</si>
  <si>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</si>
  <si>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</si>
  <si>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</si>
  <si>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</si>
  <si>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</si>
  <si>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</si>
  <si>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</si>
  <si>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</si>
  <si>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</si>
  <si>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</si>
  <si>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</si>
  <si>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</si>
  <si>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</si>
  <si>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</si>
  <si>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</si>
  <si>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</si>
  <si>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</si>
  <si>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</si>
  <si>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</si>
  <si>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</si>
  <si>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</si>
  <si>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</si>
  <si>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</si>
  <si>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</si>
  <si>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</si>
  <si>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</si>
  <si>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</si>
  <si>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</si>
  <si>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</si>
  <si>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</si>
  <si>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</si>
  <si>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</si>
  <si>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</si>
  <si>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</si>
  <si>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</si>
  <si>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</si>
  <si>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</si>
  <si>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</si>
  <si>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</si>
  <si>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</si>
  <si>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</si>
  <si>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</si>
  <si>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</si>
  <si>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</si>
  <si>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</si>
  <si>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</si>
  <si>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</si>
  <si>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</si>
  <si>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</si>
  <si>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</si>
  <si>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</si>
  <si>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</si>
  <si>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</si>
  <si>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</si>
  <si>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</si>
  <si>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</si>
  <si>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</si>
  <si>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</si>
  <si>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</si>
  <si>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</si>
  <si>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</si>
  <si>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</si>
  <si>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</si>
  <si>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</si>
  <si>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</si>
  <si>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</si>
  <si>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</si>
  <si>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</si>
  <si>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</si>
  <si>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</si>
  <si>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</si>
  <si>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</si>
  <si>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</si>
  <si>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</si>
  <si>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</si>
  <si>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</si>
  <si>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</si>
  <si>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</si>
  <si>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</si>
  <si>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</si>
  <si>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</si>
  <si>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</si>
  <si>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</si>
  <si>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</si>
  <si>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</si>
  <si>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</si>
  <si>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</si>
  <si>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</si>
  <si>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</si>
  <si>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</si>
  <si>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</si>
  <si>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</si>
  <si>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</si>
  <si>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</si>
  <si>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</si>
  <si>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</si>
  <si>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</si>
  <si>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</si>
  <si>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</si>
  <si>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</si>
  <si>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</si>
  <si>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</si>
  <si>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</si>
  <si>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</si>
  <si>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</si>
  <si>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</si>
  <si>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</si>
  <si>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</si>
  <si>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</si>
  <si>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</si>
  <si>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</si>
  <si>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</si>
  <si>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</si>
  <si>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</si>
  <si>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</si>
  <si>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</si>
  <si>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</si>
  <si>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</si>
  <si>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</si>
  <si>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</si>
  <si>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</si>
  <si>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</si>
  <si>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</si>
  <si>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</si>
  <si>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</si>
  <si>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</si>
  <si>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</si>
  <si>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</si>
  <si>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</si>
  <si>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</si>
  <si>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</si>
  <si>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</si>
  <si>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</si>
  <si>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</si>
  <si>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</si>
  <si>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</si>
  <si>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</si>
  <si>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</si>
  <si>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</si>
  <si>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</si>
  <si>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</si>
  <si>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</si>
  <si>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</si>
  <si>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</si>
  <si>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</si>
  <si>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</si>
  <si>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</si>
  <si>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</si>
  <si>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</si>
  <si>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</si>
  <si>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</si>
  <si>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</si>
  <si>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</si>
  <si>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</si>
  <si>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</si>
  <si>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</si>
  <si>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</si>
  <si>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</si>
  <si>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</si>
  <si>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</si>
  <si>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</si>
  <si>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</si>
  <si>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</si>
  <si>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</si>
  <si>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</si>
  <si>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</si>
  <si>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</si>
  <si>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</si>
  <si>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</si>
  <si>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</si>
  <si>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</si>
  <si>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</si>
  <si>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</si>
  <si>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</si>
  <si>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</si>
  <si>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</si>
  <si>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</si>
  <si>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</si>
  <si>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</si>
  <si>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</si>
  <si>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</si>
  <si>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</si>
  <si>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</si>
  <si>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</si>
  <si>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</si>
  <si>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</si>
  <si>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</si>
  <si>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</si>
  <si>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</si>
  <si>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</si>
  <si>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</si>
  <si>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</si>
  <si>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</si>
  <si>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</si>
  <si>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</si>
  <si>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</si>
  <si>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</si>
  <si>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</si>
  <si>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</si>
  <si>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</si>
  <si>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</si>
  <si>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</si>
  <si>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</si>
  <si>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</si>
  <si>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</si>
  <si>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</si>
  <si>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</si>
  <si>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</si>
  <si>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</si>
  <si>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</si>
  <si>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</si>
  <si>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</si>
  <si>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</si>
  <si>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</si>
  <si>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</si>
  <si>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</si>
  <si>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</si>
  <si>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</si>
  <si>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</si>
  <si>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</si>
  <si>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</si>
  <si>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</si>
  <si>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</si>
  <si>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</si>
  <si>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</si>
  <si>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</si>
  <si>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</si>
  <si>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</si>
  <si>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</si>
  <si>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</si>
  <si>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</si>
  <si>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</si>
  <si>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</si>
  <si>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</si>
  <si>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</si>
  <si>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</si>
  <si>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</si>
  <si>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</si>
  <si>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</si>
  <si>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</si>
  <si>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</si>
  <si>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</si>
  <si>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</si>
  <si>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</si>
  <si>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</si>
  <si>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</si>
  <si>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</si>
  <si>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</si>
  <si>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</si>
  <si>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</si>
  <si>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</si>
  <si>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</si>
  <si>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</si>
  <si>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</si>
  <si>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</si>
  <si>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</si>
  <si>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</si>
  <si>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</si>
  <si>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</si>
  <si>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</si>
  <si>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</si>
  <si>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</si>
  <si>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</si>
  <si>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</si>
  <si>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</si>
  <si>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</si>
  <si>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</si>
  <si>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</si>
  <si>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</si>
  <si>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</si>
  <si>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</si>
  <si>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</si>
  <si>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</si>
  <si>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</si>
  <si>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</si>
  <si>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</si>
  <si>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</si>
  <si>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</si>
  <si>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</si>
  <si>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</si>
  <si>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</si>
  <si>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</si>
  <si>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</si>
  <si>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</si>
  <si>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</si>
  <si>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</si>
  <si>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</si>
  <si>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</si>
  <si>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</si>
  <si>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</si>
  <si>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</si>
  <si>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</si>
  <si>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</si>
  <si>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</si>
  <si>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</si>
  <si>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</si>
  <si>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</si>
  <si>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</si>
  <si>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</si>
  <si>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</si>
  <si>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</si>
  <si>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</si>
  <si>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</si>
  <si>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</si>
  <si>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</si>
  <si>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</si>
  <si>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</si>
  <si>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</si>
  <si>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</si>
  <si>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</si>
  <si>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</si>
  <si>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</si>
  <si>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</si>
  <si>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</si>
  <si>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</si>
  <si>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</si>
  <si>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</si>
  <si>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</si>
  <si>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</si>
  <si>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</si>
  <si>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</si>
  <si>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</si>
  <si>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</si>
  <si>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</si>
  <si>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</si>
  <si>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</si>
  <si>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</si>
  <si>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</si>
  <si>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</si>
  <si>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</si>
  <si>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</si>
  <si>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</si>
  <si>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</si>
  <si>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</si>
  <si>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</si>
  <si>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</si>
  <si>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</si>
  <si>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</si>
  <si>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</si>
  <si>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</si>
  <si>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</si>
  <si>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</si>
  <si>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</si>
  <si>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</si>
  <si>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</si>
  <si>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</si>
  <si>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</si>
  <si>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</si>
  <si>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</si>
  <si>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</si>
  <si>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</si>
  <si>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</si>
  <si>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</si>
  <si>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</si>
  <si>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</si>
  <si>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</si>
  <si>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</si>
  <si>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</si>
  <si>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</si>
  <si>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</si>
  <si>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</si>
  <si>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</si>
  <si>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</si>
  <si>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</si>
  <si>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</si>
  <si>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</si>
  <si>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</si>
  <si>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</si>
  <si>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</si>
  <si>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</si>
  <si>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</si>
  <si>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</si>
  <si>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</si>
  <si>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</si>
  <si>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</si>
  <si>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</si>
  <si>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</si>
  <si>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</si>
  <si>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</si>
  <si>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</si>
  <si>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</si>
  <si>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</si>
  <si>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</si>
  <si>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</si>
  <si>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</si>
  <si>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</si>
  <si>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</si>
  <si>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</si>
  <si>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</si>
  <si>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</si>
  <si>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</si>
  <si>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</si>
  <si>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</si>
  <si>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</si>
  <si>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</si>
  <si>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</si>
  <si>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</si>
  <si>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</si>
  <si>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</si>
  <si>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</si>
  <si>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</si>
  <si>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</si>
  <si>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</si>
  <si>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</si>
  <si>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</si>
  <si>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</si>
  <si>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</si>
  <si>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</si>
  <si>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</si>
  <si>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</si>
  <si>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</si>
  <si>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</si>
  <si>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</si>
  <si>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</si>
  <si>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</si>
  <si>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</si>
  <si>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</si>
  <si>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</si>
  <si>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</si>
  <si>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</si>
  <si>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</si>
  <si>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</si>
  <si>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</si>
  <si>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</si>
  <si>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</si>
  <si>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</si>
  <si>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</si>
  <si>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</si>
  <si>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</si>
  <si>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</si>
  <si>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</si>
  <si>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</si>
  <si>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</si>
  <si>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</si>
  <si>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</si>
  <si>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</si>
  <si>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</si>
  <si>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</si>
  <si>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</si>
  <si>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</si>
  <si>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</si>
  <si>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</si>
  <si>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</si>
  <si>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</si>
  <si>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</si>
  <si>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</si>
  <si>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</si>
  <si>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</si>
  <si>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</si>
  <si>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</si>
  <si>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</si>
  <si>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</si>
  <si>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</si>
  <si>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</si>
  <si>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</si>
  <si>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</si>
  <si>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</si>
  <si>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</si>
  <si>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</si>
  <si>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</si>
  <si>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</si>
  <si>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</si>
  <si>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</si>
  <si>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</si>
  <si>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</si>
  <si>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</si>
  <si>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</si>
  <si>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</si>
  <si>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</si>
  <si>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</si>
  <si>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</si>
  <si>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</si>
  <si>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</si>
  <si>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</si>
  <si>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</si>
  <si>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</si>
  <si>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</si>
  <si>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</si>
  <si>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</si>
  <si>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</si>
  <si>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</si>
  <si>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</si>
  <si>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</si>
  <si>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</si>
  <si>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</si>
  <si>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</si>
  <si>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</si>
  <si>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</si>
  <si>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</si>
  <si>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</si>
  <si>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</si>
  <si>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</si>
  <si>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</si>
  <si>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</si>
  <si>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</si>
  <si>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</si>
  <si>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</si>
  <si>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</si>
  <si>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</si>
  <si>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</si>
  <si>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</si>
  <si>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</si>
  <si>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</si>
  <si>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</si>
  <si>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</si>
  <si>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</si>
  <si>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</si>
  <si>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</si>
  <si>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</si>
  <si>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</si>
  <si>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</si>
  <si>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</si>
  <si>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</si>
  <si>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</si>
  <si>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</si>
  <si>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</si>
  <si>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</si>
  <si>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</si>
  <si>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</si>
  <si>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</si>
  <si>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</si>
  <si>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</si>
  <si>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</si>
  <si>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</si>
  <si>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</si>
  <si>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</si>
  <si>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</si>
  <si>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</si>
  <si>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</si>
  <si>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</si>
  <si>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</si>
  <si>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</si>
  <si>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</si>
  <si>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</si>
  <si>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</si>
  <si>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</si>
  <si>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</si>
  <si>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</si>
  <si>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</si>
  <si>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</si>
  <si>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</si>
  <si>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</si>
  <si>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</si>
  <si>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</si>
  <si>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</si>
  <si>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</si>
  <si>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</si>
  <si>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</si>
  <si>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</si>
  <si>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</si>
  <si>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</si>
  <si>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</si>
  <si>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</si>
  <si>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</si>
  <si>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</si>
  <si>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</si>
  <si>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</si>
  <si>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</si>
  <si>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</si>
  <si>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</si>
  <si>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</si>
  <si>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</si>
  <si>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</si>
  <si>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</si>
  <si>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</si>
  <si>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</si>
  <si>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</si>
  <si>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</si>
  <si>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</si>
  <si>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</si>
  <si>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</si>
  <si>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</si>
  <si>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</si>
  <si>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</si>
  <si>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</si>
  <si>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</si>
  <si>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</si>
  <si>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</si>
  <si>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</si>
  <si>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</si>
  <si>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</si>
  <si>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</si>
  <si>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</si>
  <si>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</si>
  <si>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</si>
  <si>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</si>
  <si>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</si>
  <si>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</si>
  <si>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</si>
  <si>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</si>
  <si>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</si>
  <si>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</si>
  <si>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</si>
  <si>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</si>
  <si>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</si>
  <si>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</si>
  <si>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</si>
  <si>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</si>
  <si>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</si>
  <si>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</si>
  <si>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</si>
  <si>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</si>
  <si>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</si>
  <si>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</si>
  <si>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</si>
  <si>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</si>
  <si>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</si>
  <si>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</si>
  <si>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</si>
  <si>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</si>
  <si>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</si>
  <si>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</si>
  <si>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</si>
  <si>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</si>
  <si>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</si>
  <si>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</si>
  <si>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</si>
  <si>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</si>
  <si>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</si>
  <si>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</si>
  <si>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</si>
  <si>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</si>
  <si>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</si>
  <si>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</si>
  <si>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</si>
  <si>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</si>
  <si>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</si>
  <si>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</si>
  <si>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</si>
  <si>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</si>
  <si>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</si>
  <si>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</si>
  <si>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</si>
  <si>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</si>
  <si>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</si>
  <si>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</si>
  <si>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</si>
  <si>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</si>
  <si>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</si>
  <si>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</si>
  <si>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</si>
  <si>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</si>
  <si>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</si>
  <si>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</si>
  <si>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</si>
  <si>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</si>
  <si>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</si>
  <si>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</si>
  <si>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</si>
  <si>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</si>
  <si>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</si>
  <si>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</si>
  <si>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</si>
  <si>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</si>
  <si>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</si>
  <si>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</si>
  <si>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</si>
  <si>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</si>
  <si>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</si>
  <si>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</si>
  <si>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</si>
  <si>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</si>
  <si>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</si>
  <si>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</si>
  <si>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</si>
  <si>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</si>
  <si>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</si>
  <si>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</si>
  <si>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</si>
  <si>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</si>
  <si>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</si>
  <si>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</si>
  <si>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</si>
  <si>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</si>
  <si>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</si>
  <si>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</si>
  <si>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</si>
  <si>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</si>
  <si>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</si>
  <si>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</si>
  <si>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</si>
  <si>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</si>
  <si>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</si>
  <si>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</si>
  <si>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</si>
  <si>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</si>
  <si>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</si>
  <si>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</si>
  <si>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</si>
  <si>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</si>
  <si>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</si>
  <si>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</si>
  <si>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</si>
  <si>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</si>
  <si>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</si>
  <si>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</si>
  <si>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</si>
  <si>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</si>
  <si>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</si>
  <si>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</si>
  <si>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</si>
  <si>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</si>
  <si>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</si>
  <si>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</si>
  <si>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</si>
  <si>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</si>
  <si>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</si>
  <si>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</si>
  <si>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</si>
  <si>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</si>
  <si>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</si>
  <si>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</si>
  <si>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</si>
  <si>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</si>
  <si>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</si>
  <si>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</si>
  <si>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</si>
  <si>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</si>
  <si>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</si>
  <si>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</si>
  <si>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</si>
  <si>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</si>
  <si>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</si>
  <si>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</si>
  <si>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</si>
  <si>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</si>
  <si>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</si>
  <si>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</si>
  <si>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</si>
  <si>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</si>
  <si>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</si>
  <si>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</si>
  <si>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</si>
  <si>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</si>
  <si>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</si>
  <si>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</si>
  <si>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</si>
  <si>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</si>
  <si>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</si>
  <si>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</si>
  <si>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</si>
  <si>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</si>
  <si>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</si>
  <si>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</si>
  <si>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</si>
  <si>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</si>
  <si>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</si>
  <si>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</si>
  <si>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</si>
  <si>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</si>
  <si>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</si>
  <si>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</si>
  <si>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</si>
  <si>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</si>
  <si>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</si>
  <si>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</si>
  <si>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</si>
  <si>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</si>
  <si>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</si>
  <si>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</si>
  <si>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</si>
  <si>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</si>
  <si>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</si>
  <si>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</si>
  <si>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</si>
  <si>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</si>
  <si>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</si>
  <si>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</si>
  <si>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</si>
  <si>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</si>
  <si>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</si>
  <si>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</si>
  <si>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</si>
  <si>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</si>
  <si>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</si>
  <si>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</si>
  <si>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</si>
  <si>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</si>
  <si>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</si>
  <si>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</si>
  <si>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</si>
  <si>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</si>
  <si>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</si>
  <si>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</si>
  <si>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</si>
  <si>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</si>
  <si>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</si>
  <si>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</si>
  <si>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</si>
  <si>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</si>
  <si>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</si>
  <si>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</si>
  <si>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</si>
  <si>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</si>
  <si>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</si>
  <si>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</si>
  <si>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</si>
  <si>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</si>
  <si>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</si>
  <si>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</si>
  <si>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</si>
  <si>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</si>
  <si>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</si>
  <si>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</si>
  <si>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</si>
  <si>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</si>
  <si>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</si>
  <si>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</si>
  <si>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</si>
  <si>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</si>
  <si>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</si>
  <si>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</si>
  <si>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</si>
  <si>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</si>
  <si>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</si>
  <si>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</si>
  <si>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</si>
  <si>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</si>
  <si>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</si>
  <si>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</si>
  <si>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</si>
  <si>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</si>
  <si>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</si>
  <si>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</si>
  <si>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</si>
  <si>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</si>
  <si>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</si>
  <si>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</si>
  <si>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</si>
  <si>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</si>
  <si>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</si>
  <si>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</si>
  <si>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</si>
  <si>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</si>
  <si>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</si>
  <si>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</si>
  <si>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</si>
  <si>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</si>
  <si>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</si>
  <si>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</si>
  <si>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</si>
  <si>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</si>
  <si>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</si>
  <si>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</si>
  <si>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</si>
  <si>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</si>
  <si>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</si>
  <si>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</si>
  <si>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</si>
  <si>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</si>
  <si>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</si>
  <si>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</si>
  <si>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</si>
  <si>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</si>
  <si>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</si>
  <si>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</si>
  <si>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</si>
  <si>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</si>
  <si>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</si>
  <si>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</si>
  <si>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</si>
  <si>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</si>
  <si>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</si>
  <si>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</si>
  <si>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</si>
  <si>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</si>
  <si>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</si>
  <si>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</si>
  <si>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</si>
  <si>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</si>
  <si>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</si>
  <si>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</si>
  <si>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</si>
  <si>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</si>
  <si>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</si>
  <si>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</si>
  <si>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</si>
  <si>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</si>
  <si>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</si>
  <si>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</si>
  <si>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</si>
  <si>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</si>
  <si>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</si>
  <si>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</si>
  <si>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</si>
  <si>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</si>
  <si>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</si>
  <si>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</si>
  <si>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</si>
  <si>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</si>
  <si>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</si>
  <si>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</si>
  <si>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</si>
  <si>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</si>
  <si>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</si>
  <si>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</si>
  <si>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</si>
  <si>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</si>
  <si>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</si>
  <si>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</si>
  <si>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</si>
  <si>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</si>
  <si>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</si>
  <si>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</si>
  <si>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</si>
  <si>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</si>
  <si>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</si>
  <si>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</si>
  <si>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</si>
  <si>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</si>
  <si>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</si>
  <si>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</si>
  <si>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</si>
  <si>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</si>
  <si>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</si>
  <si>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</si>
  <si>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</si>
  <si>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</si>
  <si>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</si>
  <si>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</si>
  <si>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</si>
  <si>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</si>
  <si>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</si>
  <si>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</si>
  <si>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</si>
  <si>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</si>
  <si>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</si>
  <si>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</si>
  <si>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</si>
  <si>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</si>
  <si>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</si>
  <si>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</si>
  <si>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</si>
  <si>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</si>
  <si>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</si>
  <si>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</si>
  <si>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</si>
  <si>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</si>
  <si>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</si>
  <si>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</si>
  <si>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</si>
  <si>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</si>
  <si>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</si>
  <si>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</si>
  <si>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</si>
  <si>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</si>
  <si>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</si>
  <si>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</si>
  <si>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</si>
  <si>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</si>
  <si>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</si>
  <si>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</si>
  <si>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</si>
  <si>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</si>
  <si>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</si>
  <si>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</si>
  <si>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</si>
  <si>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</si>
  <si>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</si>
  <si>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</si>
  <si>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</si>
  <si>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</si>
  <si>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</si>
  <si>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</si>
  <si>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</si>
  <si>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</si>
  <si>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</si>
  <si>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</si>
  <si>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</si>
  <si>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</si>
  <si>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</si>
  <si>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</si>
  <si>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</si>
  <si>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</si>
  <si>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</si>
  <si>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</si>
  <si>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</si>
  <si>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</si>
  <si>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</si>
  <si>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</si>
  <si>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</si>
  <si>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</si>
  <si>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</si>
  <si>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</si>
  <si>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</si>
  <si>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</si>
  <si>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</si>
  <si>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</si>
  <si>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</si>
  <si>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</si>
  <si>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</si>
  <si>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</si>
  <si>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</si>
  <si>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</si>
  <si>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</si>
  <si>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</si>
  <si>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</si>
  <si>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</si>
  <si>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</si>
  <si>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</si>
  <si>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</si>
  <si>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</si>
  <si>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</si>
  <si>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</si>
  <si>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</si>
  <si>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</si>
  <si>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</si>
  <si>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</si>
  <si>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</si>
  <si>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</si>
  <si>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</si>
  <si>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</si>
  <si>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</si>
  <si>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</si>
  <si>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</si>
  <si>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</si>
  <si>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</si>
  <si>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</si>
  <si>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</si>
  <si>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</si>
  <si>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</si>
  <si>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</si>
  <si>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</si>
  <si>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</si>
  <si>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</si>
  <si>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</si>
  <si>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</si>
  <si>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</si>
  <si>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</si>
  <si>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</si>
  <si>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</si>
  <si>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</si>
  <si>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</si>
  <si>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</si>
  <si>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</si>
  <si>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</si>
  <si>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</si>
  <si>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</si>
  <si>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</si>
  <si>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</si>
  <si>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</si>
  <si>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</si>
  <si>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</si>
  <si>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</si>
  <si>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</si>
  <si>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</si>
  <si>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</si>
  <si>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</si>
  <si>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</si>
  <si>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</si>
  <si>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</si>
  <si>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</si>
  <si>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</si>
  <si>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</si>
  <si>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</si>
  <si>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</si>
  <si>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</si>
  <si>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</si>
  <si>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</si>
  <si>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</si>
  <si>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</si>
  <si>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</si>
  <si>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</si>
  <si>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</si>
  <si>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</si>
  <si>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</si>
  <si>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</si>
  <si>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</si>
  <si>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</si>
  <si>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</si>
  <si>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</si>
  <si>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</si>
  <si>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</si>
  <si>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</si>
  <si>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</si>
  <si>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</si>
  <si>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</si>
  <si>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</si>
  <si>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</si>
  <si>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</si>
  <si>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</si>
  <si>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</si>
  <si>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</si>
  <si>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</si>
  <si>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</si>
  <si>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</si>
  <si>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</si>
  <si>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</si>
  <si>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</si>
  <si>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</si>
  <si>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</si>
  <si>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</si>
  <si>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</si>
  <si>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</si>
  <si>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</si>
  <si>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</si>
  <si>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</si>
  <si>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</si>
  <si>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</si>
  <si>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</si>
  <si>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</si>
  <si>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</si>
  <si>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</si>
  <si>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</si>
  <si>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</si>
  <si>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</si>
  <si>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</si>
  <si>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</si>
  <si>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</si>
  <si>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</si>
  <si>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</si>
  <si>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</si>
  <si>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</si>
  <si>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</si>
  <si>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</si>
  <si>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</si>
  <si>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</si>
  <si>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</si>
  <si>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</si>
  <si>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</si>
  <si>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</si>
  <si>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</si>
  <si>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</si>
  <si>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</si>
  <si>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</si>
  <si>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</si>
  <si>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</si>
  <si>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</si>
  <si>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</si>
  <si>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</si>
  <si>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</si>
  <si>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</si>
  <si>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</si>
  <si>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</si>
  <si>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</si>
  <si>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</si>
  <si>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</si>
  <si>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</si>
  <si>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</si>
  <si>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</si>
  <si>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</si>
  <si>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</si>
  <si>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</si>
  <si>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</si>
  <si>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</si>
  <si>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</si>
  <si>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</si>
  <si>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</si>
  <si>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</si>
  <si>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</si>
  <si>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</si>
  <si>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</si>
  <si>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</si>
  <si>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</si>
  <si>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</si>
  <si>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</si>
  <si>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</si>
  <si>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</si>
  <si>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</si>
  <si>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</si>
  <si>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</si>
  <si>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</si>
  <si>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</si>
  <si>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</si>
  <si>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</si>
  <si>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</si>
  <si>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</si>
  <si>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</si>
  <si>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</si>
  <si>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</si>
  <si>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</si>
  <si>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</si>
  <si>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</si>
  <si>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</si>
  <si>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</si>
  <si>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</si>
  <si>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</si>
  <si>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</si>
  <si>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</si>
  <si>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</si>
  <si>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</si>
  <si>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</si>
  <si>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</si>
  <si>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</si>
  <si>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</si>
  <si>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</si>
  <si>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</si>
  <si>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</si>
  <si>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</si>
  <si>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</si>
  <si>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</si>
  <si>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</si>
  <si>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</si>
  <si>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</si>
  <si>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</si>
  <si>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</si>
  <si>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</si>
  <si>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</si>
  <si>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</si>
  <si>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</si>
  <si>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</si>
  <si>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</si>
  <si>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</si>
  <si>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</si>
  <si>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</si>
  <si>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</si>
  <si>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</si>
  <si>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</si>
  <si>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</si>
  <si>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</si>
  <si>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</si>
  <si>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</si>
  <si>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</si>
  <si>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</si>
  <si>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</si>
  <si>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</si>
  <si>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</si>
  <si>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</si>
  <si>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</si>
  <si>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</si>
  <si>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</si>
  <si>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</si>
  <si>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</si>
  <si>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</si>
  <si>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</si>
  <si>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</si>
  <si>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</si>
  <si>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</si>
  <si>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</si>
  <si>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</si>
  <si>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</si>
  <si>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</si>
  <si>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</si>
  <si>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</si>
  <si>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</si>
  <si>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</si>
  <si>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</si>
  <si>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</si>
  <si>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</si>
  <si>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</si>
  <si>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</si>
  <si>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</si>
  <si>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</si>
  <si>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</si>
  <si>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</si>
  <si>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</si>
  <si>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</si>
  <si>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</si>
  <si>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</si>
  <si>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</si>
  <si>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</si>
  <si>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</si>
  <si>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</si>
  <si>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</si>
  <si>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</si>
  <si>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</si>
  <si>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</si>
  <si>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</si>
  <si>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</si>
  <si>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</si>
  <si>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</si>
  <si>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</si>
  <si>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</si>
  <si>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</si>
  <si>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</si>
  <si>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</si>
  <si>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</si>
  <si>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</si>
  <si>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</si>
  <si>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</si>
  <si>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</si>
  <si>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</si>
  <si>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</si>
  <si>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</si>
  <si>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</si>
  <si>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</si>
  <si>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</si>
  <si>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</si>
  <si>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</si>
  <si>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</si>
  <si>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</si>
  <si>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</si>
  <si>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</si>
  <si>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</si>
  <si>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</si>
  <si>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</si>
  <si>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</si>
  <si>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</si>
  <si>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</si>
  <si>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</si>
  <si>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</si>
  <si>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</si>
  <si>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</si>
  <si>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</si>
  <si>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</si>
  <si>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</si>
  <si>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</si>
  <si>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</si>
  <si>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</si>
  <si>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</si>
  <si>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</si>
  <si>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</si>
  <si>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</si>
  <si>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</si>
  <si>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</si>
  <si>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</si>
  <si>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</si>
  <si>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</si>
  <si>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</si>
  <si>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</si>
  <si>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</si>
  <si>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</si>
  <si>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</si>
  <si>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</si>
  <si>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</si>
  <si>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</si>
  <si>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</si>
  <si>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</si>
  <si>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</si>
  <si>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</si>
  <si>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</si>
  <si>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</si>
  <si>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</si>
  <si>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</si>
  <si>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</si>
  <si>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</si>
  <si>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</si>
  <si>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</si>
  <si>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</si>
  <si>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</si>
  <si>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</si>
  <si>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</si>
  <si>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</si>
  <si>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</si>
  <si>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</si>
  <si>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</si>
  <si>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</si>
  <si>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</si>
  <si>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</si>
  <si>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</si>
  <si>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</si>
  <si>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</si>
  <si>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</si>
  <si>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</si>
  <si>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</si>
  <si>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</si>
  <si>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</si>
  <si>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</si>
  <si>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</si>
  <si>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</si>
  <si>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</si>
  <si>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</si>
  <si>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</si>
  <si>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</si>
  <si>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</si>
  <si>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</si>
  <si>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</si>
  <si>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</si>
  <si>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</si>
  <si>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</si>
  <si>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</si>
  <si>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</si>
  <si>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</si>
  <si>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</si>
  <si>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</si>
  <si>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</si>
  <si>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</si>
  <si>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</si>
  <si>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</si>
  <si>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</si>
  <si>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</si>
  <si>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</si>
  <si>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</si>
  <si>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</si>
  <si>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</si>
  <si>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</si>
  <si>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</si>
  <si>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</si>
  <si>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</si>
  <si>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</si>
  <si>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</si>
  <si>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</si>
  <si>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</si>
  <si>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</si>
  <si>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</si>
  <si>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</si>
  <si>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</si>
  <si>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</si>
  <si>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</si>
  <si>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</si>
  <si>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</si>
  <si>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</si>
  <si>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</si>
  <si>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</si>
  <si>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</si>
  <si>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</si>
  <si>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</si>
  <si>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</si>
  <si>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</si>
  <si>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</si>
  <si>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</si>
  <si>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</si>
  <si>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</si>
  <si>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</si>
  <si>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</si>
  <si>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</si>
  <si>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</si>
  <si>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</si>
  <si>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</si>
  <si>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</si>
  <si>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</si>
  <si>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</si>
  <si>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</si>
  <si>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</si>
  <si>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</si>
  <si>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</si>
  <si>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</si>
  <si>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</si>
  <si>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</si>
  <si>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</si>
  <si>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</si>
  <si>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</si>
  <si>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</si>
  <si>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</si>
  <si>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</si>
  <si>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</si>
  <si>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</si>
  <si>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</si>
  <si>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</si>
  <si>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</si>
  <si>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</si>
  <si>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</si>
  <si>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</si>
  <si>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</si>
  <si>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</si>
  <si>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</si>
  <si>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</si>
  <si>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</si>
  <si>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</si>
  <si>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</si>
  <si>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</si>
  <si>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</si>
  <si>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</si>
  <si>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</si>
  <si>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</si>
  <si>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</si>
  <si>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</si>
  <si>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</si>
  <si>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</si>
  <si>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</si>
  <si>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</si>
  <si>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</si>
  <si>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</si>
  <si>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</si>
  <si>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</si>
  <si>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</si>
  <si>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</si>
  <si>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</si>
  <si>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</si>
  <si>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</si>
  <si>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</si>
  <si>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</si>
  <si>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</si>
  <si>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</si>
  <si>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</si>
  <si>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</si>
  <si>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</si>
  <si>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</si>
  <si>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</si>
  <si>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</si>
  <si>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</si>
  <si>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</si>
  <si>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</si>
  <si>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</si>
  <si>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</si>
  <si>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</si>
  <si>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</si>
  <si>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</si>
  <si>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</si>
  <si>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</si>
  <si>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</si>
  <si>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</si>
  <si>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</si>
  <si>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</si>
  <si>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</si>
  <si>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</si>
  <si>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</si>
  <si>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</si>
  <si>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</si>
  <si>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</si>
  <si>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</si>
  <si>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</si>
  <si>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</si>
  <si>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</si>
  <si>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</si>
  <si>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</si>
  <si>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</si>
  <si>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</si>
  <si>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</si>
  <si>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</si>
  <si>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</si>
  <si>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</si>
  <si>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</si>
  <si>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</si>
  <si>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</si>
  <si>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</si>
  <si>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</si>
  <si>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</si>
  <si>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</si>
  <si>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</si>
  <si>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</si>
  <si>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</si>
  <si>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</si>
  <si>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</si>
  <si>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</si>
  <si>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</si>
  <si>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</si>
  <si>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</si>
  <si>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</si>
  <si>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</si>
  <si>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</si>
  <si>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</si>
  <si>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</si>
  <si>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</si>
  <si>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</si>
  <si>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</si>
  <si>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</si>
  <si>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</si>
  <si>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</si>
  <si>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</si>
  <si>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</si>
  <si>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</si>
  <si>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</si>
  <si>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</si>
  <si>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</si>
  <si>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</si>
  <si>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</si>
  <si>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</si>
  <si>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</si>
  <si>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</si>
  <si>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</si>
  <si>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</si>
  <si>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</si>
  <si>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</si>
  <si>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</si>
  <si>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</si>
  <si>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</si>
  <si>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</si>
  <si>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</si>
  <si>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</si>
  <si>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</si>
  <si>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</si>
  <si>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</si>
  <si>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</si>
  <si>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</si>
  <si>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</si>
  <si>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</si>
  <si>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</si>
  <si>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</si>
  <si>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</si>
  <si>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</si>
  <si>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</si>
  <si>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</si>
  <si>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</si>
  <si>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</si>
  <si>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</si>
  <si>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</si>
  <si>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</si>
  <si>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</si>
  <si>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</si>
  <si>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</si>
  <si>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</si>
  <si>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</si>
  <si>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</si>
  <si>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</si>
  <si>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</si>
  <si>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</si>
  <si>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</si>
  <si>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</si>
  <si>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</si>
  <si>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</si>
  <si>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</si>
  <si>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</si>
  <si>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</si>
  <si>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</si>
  <si>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</si>
  <si>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</si>
  <si>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</si>
  <si>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</si>
  <si>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</si>
  <si>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</si>
  <si>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</si>
  <si>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</si>
  <si>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</si>
  <si>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</si>
  <si>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</si>
  <si>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</si>
  <si>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</si>
  <si>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</si>
  <si>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</si>
  <si>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</si>
  <si>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</si>
  <si>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</si>
  <si>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</si>
  <si>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</si>
  <si>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</si>
  <si>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</si>
  <si>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</si>
  <si>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</si>
  <si>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</si>
  <si>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</si>
  <si>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</si>
  <si>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</si>
  <si>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</si>
  <si>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</si>
  <si>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</si>
  <si>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</si>
  <si>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</si>
  <si>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</si>
  <si>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</si>
  <si>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</si>
  <si>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</si>
  <si>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</si>
  <si>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</si>
  <si>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</si>
  <si>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</si>
  <si>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</si>
  <si>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</si>
  <si>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</si>
  <si>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</si>
  <si>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</si>
  <si>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</si>
  <si>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</si>
  <si>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</si>
  <si>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</si>
  <si>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</si>
  <si>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</si>
  <si>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</si>
  <si>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</si>
  <si>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</si>
  <si>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</si>
  <si>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</si>
  <si>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</si>
  <si>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</si>
  <si>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</si>
  <si>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</si>
  <si>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</si>
  <si>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</si>
  <si>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</si>
  <si>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</si>
  <si>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</si>
  <si>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</si>
  <si>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</si>
  <si>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</si>
  <si>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</si>
  <si>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</si>
  <si>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</si>
  <si>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</si>
  <si>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</si>
  <si>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</si>
  <si>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</si>
  <si>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</si>
  <si>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</si>
  <si>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</si>
  <si>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</si>
  <si>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</si>
  <si>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</si>
  <si>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</si>
  <si>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</si>
  <si>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</si>
  <si>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</si>
  <si>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</si>
  <si>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</si>
  <si>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</si>
  <si>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</si>
  <si>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</si>
  <si>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</si>
  <si>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</si>
  <si>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</si>
  <si>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</si>
  <si>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</si>
  <si>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</si>
  <si>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</si>
  <si>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</si>
  <si>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</si>
  <si>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</si>
  <si>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</si>
  <si>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</si>
  <si>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</si>
  <si>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</si>
  <si>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</si>
  <si>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</si>
  <si>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</si>
  <si>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</si>
  <si>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</si>
  <si>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</si>
  <si>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</si>
  <si>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</si>
  <si>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</si>
  <si>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</si>
  <si>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</si>
  <si>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</si>
  <si>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</si>
  <si>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</si>
  <si>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</si>
  <si>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</si>
  <si>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</si>
  <si>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</si>
  <si>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</si>
  <si>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</si>
  <si>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</si>
  <si>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</si>
  <si>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</si>
  <si>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</si>
  <si>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</si>
  <si>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</si>
  <si>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</si>
  <si>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</si>
  <si>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</si>
  <si>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</si>
  <si>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</si>
  <si>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</si>
  <si>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</si>
  <si>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</si>
  <si>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</si>
  <si>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</si>
  <si>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</si>
  <si>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</si>
  <si>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</si>
  <si>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</si>
  <si>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</si>
  <si>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</si>
  <si>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</si>
  <si>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</si>
  <si>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</si>
  <si>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</si>
  <si>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</si>
  <si>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</si>
  <si>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</si>
  <si>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</si>
  <si>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</si>
  <si>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</si>
  <si>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</si>
  <si>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</si>
  <si>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</si>
  <si>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</si>
  <si>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</si>
  <si>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</si>
  <si>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</si>
  <si>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</si>
  <si>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</si>
  <si>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</si>
  <si>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</si>
  <si>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</si>
  <si>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</si>
  <si>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</si>
  <si>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</si>
  <si>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</si>
  <si>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</si>
  <si>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</si>
  <si>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</si>
  <si>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</si>
  <si>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</si>
  <si>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</si>
  <si>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</si>
  <si>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</si>
  <si>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</si>
  <si>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</si>
  <si>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</si>
  <si>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</si>
  <si>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</si>
  <si>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</si>
  <si>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</si>
  <si>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</si>
  <si>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</si>
  <si>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</si>
  <si>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</si>
  <si>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</si>
  <si>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</si>
  <si>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</si>
  <si>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</si>
  <si>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</si>
  <si>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</si>
  <si>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</si>
  <si>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</si>
  <si>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</si>
  <si>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</si>
  <si>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</si>
  <si>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</si>
  <si>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</si>
  <si>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</si>
  <si>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</si>
  <si>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</si>
  <si>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</si>
  <si>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</si>
  <si>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</si>
  <si>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</si>
  <si>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</si>
  <si>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</si>
  <si>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</si>
  <si>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</si>
  <si>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</si>
  <si>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</si>
  <si>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</si>
  <si>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</si>
  <si>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</si>
  <si>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</si>
  <si>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</si>
  <si>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</si>
  <si>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</si>
  <si>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</si>
  <si>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</si>
  <si>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</si>
  <si>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</si>
  <si>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</si>
  <si>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</si>
  <si>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</si>
  <si>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</si>
  <si>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</si>
  <si>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</si>
  <si>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</si>
  <si>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</si>
  <si>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</si>
  <si>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</si>
  <si>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</si>
  <si>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</si>
  <si>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</si>
  <si>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</si>
  <si>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</si>
  <si>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</si>
  <si>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</si>
  <si>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</si>
  <si>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</si>
  <si>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</si>
  <si>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</si>
  <si>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</si>
  <si>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</si>
  <si>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</si>
  <si>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</si>
  <si>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</si>
  <si>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</si>
  <si>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</si>
  <si>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</si>
  <si>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</si>
  <si>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</si>
  <si>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</si>
  <si>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</si>
  <si>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</si>
  <si>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</si>
  <si>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</si>
  <si>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</si>
  <si>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</si>
  <si>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</si>
  <si>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</si>
  <si>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</si>
  <si>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</si>
  <si>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</si>
  <si>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</si>
  <si>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</si>
  <si>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</si>
  <si>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</si>
  <si>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</si>
  <si>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</si>
  <si>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</si>
  <si>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</si>
  <si>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</si>
  <si>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</si>
  <si>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</si>
  <si>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</si>
  <si>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</si>
  <si>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</si>
  <si>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</si>
  <si>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</si>
  <si>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</si>
  <si>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</si>
  <si>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</si>
  <si>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</si>
  <si>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</si>
  <si>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</si>
  <si>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</si>
  <si>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</si>
  <si>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</si>
  <si>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</si>
  <si>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</si>
  <si>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</si>
  <si>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</si>
  <si>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</si>
  <si>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</si>
  <si>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</si>
  <si>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</si>
  <si>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</si>
  <si>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</si>
  <si>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</si>
  <si>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</si>
  <si>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</si>
  <si>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</si>
  <si>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</si>
  <si>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</si>
  <si>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</si>
  <si>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</si>
  <si>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</si>
  <si>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</si>
  <si>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</si>
  <si>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</si>
  <si>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</si>
  <si>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</si>
  <si>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</si>
  <si>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</si>
  <si>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</si>
  <si>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</si>
  <si>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</si>
  <si>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</si>
  <si>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</si>
  <si>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</si>
  <si>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</si>
  <si>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</si>
  <si>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</si>
  <si>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</si>
  <si>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</si>
  <si>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</si>
  <si>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</si>
  <si>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</si>
  <si>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</si>
  <si>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</si>
  <si>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</si>
  <si>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</si>
  <si>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</si>
  <si>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</si>
  <si>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</si>
  <si>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</si>
  <si>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</si>
  <si>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</si>
  <si>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</si>
  <si>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</si>
  <si>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</si>
  <si>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</si>
  <si>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</si>
  <si>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</si>
  <si>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</si>
  <si>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</si>
  <si>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</si>
  <si>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</si>
  <si>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</si>
  <si>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</si>
  <si>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</si>
  <si>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</si>
  <si>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</si>
  <si>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</si>
  <si>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</si>
  <si>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</si>
  <si>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</si>
  <si>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</si>
  <si>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</si>
  <si>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</si>
  <si>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</si>
  <si>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</si>
  <si>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</si>
  <si>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</si>
  <si>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</si>
  <si>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</si>
  <si>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</si>
  <si>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</si>
  <si>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</si>
  <si>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</si>
  <si>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</si>
  <si>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</si>
  <si>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</si>
  <si>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</si>
  <si>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</si>
  <si>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</si>
  <si>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</si>
  <si>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</si>
  <si>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</si>
  <si>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</si>
  <si>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</si>
  <si>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</si>
  <si>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</si>
  <si>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</si>
  <si>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</si>
  <si>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</si>
  <si>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</si>
  <si>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</si>
  <si>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</si>
  <si>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</si>
  <si>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</si>
  <si>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</si>
  <si>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</si>
  <si>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</si>
  <si>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</si>
  <si>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</si>
  <si>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</si>
  <si>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</si>
  <si>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</si>
  <si>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</si>
  <si>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</si>
  <si>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</si>
  <si>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</si>
  <si>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</si>
  <si>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</si>
  <si>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</si>
  <si>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</si>
  <si>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</si>
  <si>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</si>
  <si>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</si>
  <si>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</si>
  <si>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</si>
  <si>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</si>
  <si>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</si>
  <si>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</si>
  <si>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</si>
  <si>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</si>
  <si>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</si>
  <si>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</si>
  <si>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</si>
  <si>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</si>
  <si>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</si>
  <si>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</si>
  <si>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</si>
  <si>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</si>
  <si>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</si>
  <si>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</si>
  <si>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</si>
  <si>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</si>
  <si>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</si>
  <si>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</si>
  <si>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</si>
  <si>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</si>
  <si>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</si>
  <si>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</si>
  <si>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</si>
  <si>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</si>
  <si>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</si>
  <si>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</si>
  <si>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</si>
  <si>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</si>
  <si>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</si>
  <si>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</si>
  <si>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</si>
  <si>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</si>
  <si>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</si>
  <si>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</si>
  <si>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</si>
  <si>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</si>
  <si>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</si>
  <si>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</si>
  <si>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</si>
  <si>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</si>
  <si>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</si>
  <si>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</si>
  <si>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</si>
  <si>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</si>
  <si>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</si>
  <si>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</si>
  <si>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</si>
  <si>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</si>
  <si>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</si>
  <si>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</si>
  <si>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</si>
  <si>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</si>
  <si>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</si>
  <si>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</si>
  <si>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</si>
  <si>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</si>
  <si>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</si>
  <si>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</si>
  <si>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</si>
  <si>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</si>
  <si>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</si>
  <si>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</si>
  <si>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</si>
  <si>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</si>
  <si>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</si>
  <si>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</si>
  <si>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</si>
  <si>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</si>
  <si>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</si>
  <si>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</si>
  <si>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</si>
  <si>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</si>
  <si>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</si>
  <si>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</si>
  <si>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</si>
  <si>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</si>
  <si>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</si>
  <si>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</si>
  <si>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</si>
  <si>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</si>
  <si>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</si>
  <si>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</si>
  <si>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</si>
  <si>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</si>
  <si>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</si>
  <si>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</si>
  <si>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</si>
  <si>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</si>
  <si>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</si>
  <si>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</si>
  <si>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</si>
  <si>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</si>
  <si>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</si>
  <si>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</si>
  <si>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</si>
  <si>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</si>
  <si>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</si>
  <si>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</si>
  <si>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</si>
  <si>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</si>
  <si>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</si>
  <si>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</si>
  <si>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</si>
  <si>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</si>
  <si>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</si>
  <si>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</si>
  <si>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</si>
  <si>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</si>
  <si>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</si>
  <si>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</si>
  <si>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</si>
  <si>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</si>
  <si>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</si>
  <si>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</si>
  <si>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</si>
  <si>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</si>
  <si>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</si>
  <si>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</si>
  <si>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</si>
  <si>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</si>
  <si>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</si>
  <si>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</si>
  <si>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</si>
  <si>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</si>
  <si>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</si>
  <si>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</si>
  <si>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</si>
  <si>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</si>
  <si>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</si>
  <si>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</si>
  <si>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</si>
  <si>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</si>
  <si>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</si>
  <si>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</si>
  <si>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</si>
  <si>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</si>
  <si>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</si>
  <si>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</si>
  <si>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</si>
  <si>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</si>
  <si>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</si>
  <si>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</si>
  <si>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</si>
  <si>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</si>
  <si>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</si>
  <si>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</si>
  <si>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</si>
  <si>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</si>
  <si>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</si>
  <si>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</si>
  <si>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</si>
  <si>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</si>
  <si>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</si>
  <si>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</si>
  <si>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</si>
  <si>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</si>
  <si>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</si>
  <si>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</si>
  <si>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</si>
  <si>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</si>
  <si>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</si>
  <si>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</si>
  <si>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</si>
  <si>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</si>
  <si>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</si>
  <si>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</si>
  <si>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</si>
  <si>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</si>
  <si>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</si>
  <si>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</si>
  <si>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</si>
  <si>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</si>
  <si>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</si>
  <si>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</si>
  <si>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</si>
  <si>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</si>
  <si>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</si>
  <si>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</si>
  <si>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</si>
  <si>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</si>
  <si>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</si>
  <si>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</si>
  <si>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</si>
  <si>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</si>
  <si>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</si>
  <si>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</si>
  <si>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</si>
  <si>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</si>
  <si>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</si>
  <si>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</si>
  <si>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</si>
  <si>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</si>
  <si>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</si>
  <si>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</si>
  <si>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</si>
  <si>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</si>
  <si>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</si>
  <si>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</si>
  <si>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</si>
  <si>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</si>
  <si>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</si>
  <si>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</si>
  <si>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</si>
  <si>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</si>
  <si>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</si>
  <si>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</si>
  <si>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</si>
  <si>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</si>
  <si>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</si>
  <si>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</si>
  <si>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</si>
  <si>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</si>
  <si>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</si>
  <si>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</si>
  <si>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</si>
  <si>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</si>
  <si>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</si>
  <si>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</si>
  <si>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</si>
  <si>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</si>
  <si>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</si>
  <si>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</si>
  <si>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</si>
  <si>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</si>
  <si>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</si>
  <si>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</si>
  <si>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</si>
  <si>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</si>
  <si>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</si>
  <si>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</si>
  <si>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</si>
  <si>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</si>
  <si>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</si>
  <si>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</si>
  <si>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</si>
  <si>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</si>
  <si>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</si>
  <si>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</si>
  <si>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</si>
  <si>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</si>
  <si>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</si>
  <si>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</si>
  <si>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</si>
  <si>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</si>
  <si>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</si>
  <si>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</si>
  <si>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</si>
  <si>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</si>
  <si>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</si>
  <si>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</si>
  <si>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</si>
  <si>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</si>
  <si>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</si>
  <si>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</si>
  <si>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</si>
  <si>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</si>
  <si>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</si>
  <si>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</si>
  <si>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</si>
  <si>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</si>
  <si>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</si>
  <si>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</si>
  <si>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</si>
  <si>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</si>
  <si>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</si>
  <si>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</si>
  <si>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</si>
  <si>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</si>
  <si>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</si>
  <si>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</si>
  <si>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</si>
  <si>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</si>
  <si>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</si>
  <si>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</si>
  <si>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</si>
  <si>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</si>
  <si>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</si>
  <si>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</si>
  <si>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</si>
  <si>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</si>
  <si>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</si>
  <si>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</si>
  <si>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</si>
  <si>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</si>
  <si>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</si>
  <si>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</si>
  <si>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</si>
  <si>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</si>
  <si>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</si>
  <si>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</si>
  <si>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</si>
  <si>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</si>
  <si>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</si>
  <si>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</si>
  <si>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</si>
  <si>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</si>
  <si>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</si>
  <si>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</si>
  <si>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</si>
  <si>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</si>
  <si>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</si>
  <si>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</si>
  <si>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</si>
  <si>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</si>
  <si>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</si>
  <si>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</si>
  <si>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</si>
  <si>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</si>
  <si>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</si>
  <si>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</si>
  <si>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</si>
  <si>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</si>
  <si>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</si>
  <si>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</si>
  <si>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</si>
  <si>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</si>
  <si>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</si>
  <si>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</si>
  <si>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</si>
  <si>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</si>
  <si>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</si>
  <si>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</si>
  <si>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</si>
  <si>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</si>
  <si>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</si>
  <si>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</si>
  <si>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</si>
  <si>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</si>
  <si>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</si>
  <si>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</si>
  <si>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</si>
  <si>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</si>
  <si>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</si>
  <si>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</si>
  <si>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</si>
  <si>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</si>
  <si>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</si>
  <si>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</si>
  <si>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</si>
  <si>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</si>
  <si>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</si>
  <si>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</si>
  <si>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</si>
  <si>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</si>
  <si>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</si>
  <si>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</si>
  <si>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</si>
  <si>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</si>
  <si>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</si>
  <si>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</si>
  <si>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</si>
  <si>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</si>
  <si>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</si>
  <si>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</si>
  <si>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</si>
  <si>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</si>
  <si>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</si>
  <si>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</si>
  <si>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</si>
  <si>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</si>
  <si>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</si>
  <si>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</si>
  <si>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</si>
  <si>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</si>
  <si>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</si>
  <si>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</si>
  <si>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</si>
  <si>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</si>
  <si>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</si>
  <si>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</si>
  <si>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</si>
  <si>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</si>
  <si>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</si>
  <si>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</si>
  <si>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</si>
  <si>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</si>
  <si>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</si>
  <si>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</si>
  <si>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</si>
  <si>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</si>
  <si>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</si>
  <si>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</si>
  <si>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</si>
  <si>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</si>
  <si>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</si>
  <si>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</si>
  <si>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</si>
  <si>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</si>
  <si>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</si>
  <si>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</si>
  <si>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</si>
  <si>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</si>
  <si>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</si>
  <si>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</si>
  <si>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</si>
  <si>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</si>
  <si>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</si>
  <si>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</si>
  <si>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</si>
  <si>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</si>
  <si>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</si>
  <si>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</si>
  <si>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</si>
  <si>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</si>
  <si>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</si>
  <si>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</si>
  <si>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</si>
  <si>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</si>
  <si>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</si>
  <si>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</si>
  <si>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</si>
  <si>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</si>
  <si>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</si>
  <si>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</si>
  <si>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</si>
  <si>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</si>
  <si>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</si>
  <si>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</si>
  <si>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</si>
  <si>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</si>
  <si>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</si>
  <si>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</si>
  <si>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</si>
  <si>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</si>
  <si>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</si>
  <si>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</si>
  <si>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</si>
  <si>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</si>
  <si>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</si>
  <si>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</si>
  <si>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</si>
  <si>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</si>
  <si>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</si>
  <si>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</si>
  <si>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</si>
  <si>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</si>
  <si>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</si>
  <si>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</si>
  <si>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</si>
  <si>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</si>
  <si>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</si>
  <si>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</si>
  <si>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</si>
  <si>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</si>
  <si>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</si>
  <si>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</si>
  <si>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</si>
  <si>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</si>
  <si>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</si>
  <si>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</si>
  <si>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</si>
  <si>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</si>
  <si>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</si>
  <si>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</si>
  <si>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</si>
  <si>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</si>
  <si>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</si>
  <si>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</si>
  <si>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</si>
  <si>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</si>
  <si>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</si>
  <si>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</si>
  <si>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</si>
  <si>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</si>
  <si>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</si>
  <si>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</si>
  <si>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</si>
  <si>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</si>
  <si>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</si>
  <si>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</si>
  <si>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</si>
  <si>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</si>
  <si>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</si>
  <si>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</si>
  <si>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</si>
  <si>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</si>
  <si>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</si>
  <si>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</si>
  <si>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</si>
  <si>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</si>
  <si>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</si>
  <si>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</si>
  <si>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</si>
  <si>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</si>
  <si>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</si>
  <si>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</si>
  <si>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</si>
  <si>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</si>
  <si>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</si>
  <si>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</si>
  <si>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</si>
  <si>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</si>
  <si>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</si>
  <si>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</si>
  <si>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</si>
  <si>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</si>
  <si>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</si>
  <si>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</si>
  <si>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</si>
  <si>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</si>
  <si>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</si>
  <si>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</si>
  <si>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</si>
  <si>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</si>
  <si>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</si>
  <si>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</si>
  <si>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</si>
  <si>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</si>
  <si>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</si>
  <si>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</si>
  <si>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</si>
  <si>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</si>
  <si>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</si>
  <si>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</si>
  <si>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</si>
  <si>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</si>
  <si>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</si>
  <si>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</si>
  <si>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</si>
  <si>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</si>
  <si>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</si>
  <si>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</si>
  <si>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</si>
  <si>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</si>
  <si>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</si>
  <si>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</si>
  <si>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</si>
  <si>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</si>
  <si>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</si>
  <si>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</si>
  <si>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</si>
  <si>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</si>
  <si>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</si>
  <si>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</si>
  <si>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</si>
  <si>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</si>
  <si>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</si>
  <si>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</si>
  <si>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</si>
  <si>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</si>
  <si>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</si>
  <si>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</si>
  <si>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</si>
  <si>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</si>
  <si>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</si>
  <si>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</si>
  <si>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</si>
  <si>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</si>
  <si>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</si>
  <si>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</si>
  <si>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</si>
  <si>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</si>
  <si>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</si>
  <si>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</si>
  <si>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</si>
  <si>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</si>
  <si>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</si>
  <si>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</si>
  <si>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</si>
  <si>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</si>
  <si>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</si>
  <si>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</si>
  <si>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</si>
  <si>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</si>
  <si>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</si>
  <si>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</si>
  <si>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</si>
  <si>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</si>
  <si>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</si>
  <si>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</si>
  <si>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</si>
  <si>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</si>
  <si>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</si>
  <si>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</si>
  <si>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</si>
  <si>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</si>
  <si>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</si>
  <si>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</si>
  <si>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</si>
  <si>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</si>
  <si>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</si>
  <si>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</si>
  <si>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</si>
  <si>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</si>
  <si>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</si>
  <si>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</si>
  <si>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</si>
  <si>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</si>
  <si>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</si>
  <si>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</si>
  <si>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</si>
  <si>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</si>
  <si>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</si>
  <si>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</si>
  <si>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</si>
  <si>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</si>
  <si>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</si>
  <si>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</si>
  <si>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</si>
  <si>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</si>
  <si>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</si>
  <si>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</si>
  <si>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</si>
  <si>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</si>
  <si>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</si>
  <si>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</si>
  <si>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</si>
  <si>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</si>
  <si>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</si>
  <si>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</si>
  <si>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</si>
  <si>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</si>
  <si>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</si>
  <si>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</si>
  <si>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</si>
  <si>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</si>
  <si>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</si>
  <si>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</si>
  <si>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</si>
  <si>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</si>
  <si>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</si>
  <si>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</si>
  <si>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</si>
  <si>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</si>
  <si>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</si>
  <si>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</si>
  <si>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</si>
  <si>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</si>
  <si>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</si>
  <si>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</si>
  <si>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</si>
  <si>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</si>
  <si>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</si>
  <si>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</si>
  <si>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</si>
  <si>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</si>
  <si>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</si>
  <si>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</si>
  <si>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</si>
  <si>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</si>
  <si>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</si>
  <si>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</si>
  <si>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</si>
  <si>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</si>
  <si>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</si>
  <si>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</si>
  <si>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</si>
  <si>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</si>
  <si>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</si>
  <si>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</si>
  <si>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</si>
  <si>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</si>
  <si>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</si>
  <si>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</si>
  <si>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</si>
  <si>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</si>
  <si>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</si>
  <si>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</si>
  <si>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</si>
  <si>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</si>
  <si>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</si>
  <si>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</si>
  <si>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</si>
  <si>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</si>
  <si>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</si>
  <si>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</si>
  <si>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</si>
  <si>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</si>
  <si>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</si>
  <si>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</si>
  <si>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</si>
  <si>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</si>
  <si>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</si>
  <si>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</si>
  <si>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</si>
  <si>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</si>
  <si>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</si>
  <si>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</si>
  <si>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</si>
  <si>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</si>
  <si>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</si>
  <si>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</si>
  <si>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</si>
  <si>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</si>
  <si>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</si>
  <si>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</si>
  <si>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</si>
  <si>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</si>
  <si>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</si>
  <si>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</si>
  <si>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</si>
  <si>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</si>
  <si>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</si>
  <si>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</si>
  <si>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</si>
  <si>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</si>
  <si>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</si>
  <si>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</si>
  <si>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</si>
  <si>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</si>
  <si>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</si>
  <si>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</si>
  <si>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</si>
  <si>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</si>
  <si>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</si>
  <si>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</si>
  <si>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</si>
  <si>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</si>
  <si>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</si>
  <si>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</si>
  <si>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</si>
  <si>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</si>
  <si>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</si>
  <si>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</si>
  <si>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</si>
  <si>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</si>
  <si>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</si>
  <si>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</si>
  <si>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</si>
  <si>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</si>
  <si>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</si>
  <si>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</si>
  <si>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</si>
  <si>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</si>
  <si>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</si>
  <si>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</si>
  <si>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</si>
  <si>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</si>
  <si>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</si>
  <si>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</si>
  <si>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</si>
  <si>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</si>
  <si>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</si>
  <si>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</si>
  <si>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</si>
  <si>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</si>
  <si>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</si>
  <si>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</si>
  <si>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</si>
  <si>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</si>
  <si>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</si>
  <si>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</si>
  <si>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</si>
  <si>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</si>
  <si>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</si>
  <si>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</si>
  <si>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</si>
  <si>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</si>
  <si>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</si>
  <si>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</si>
  <si>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</si>
  <si>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</si>
  <si>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</si>
  <si>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</si>
  <si>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</si>
  <si>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</si>
  <si>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</si>
  <si>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</si>
  <si>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</si>
  <si>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</si>
  <si>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</si>
  <si>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</si>
  <si>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</si>
  <si>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</si>
  <si>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</si>
  <si>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</si>
  <si>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</si>
  <si>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</si>
  <si>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</si>
  <si>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</si>
  <si>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</si>
  <si>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</si>
  <si>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</si>
  <si>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</si>
  <si>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</si>
  <si>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</si>
  <si>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</si>
  <si>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</si>
  <si>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</si>
  <si>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</si>
  <si>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</si>
  <si>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</si>
  <si>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</si>
  <si>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</si>
  <si>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</si>
  <si>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</si>
  <si>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</si>
  <si>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</si>
  <si>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</si>
  <si>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</si>
  <si>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</si>
  <si>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</si>
  <si>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</si>
  <si>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</si>
  <si>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</si>
  <si>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</si>
  <si>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</si>
  <si>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</si>
  <si>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</si>
  <si>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</si>
  <si>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</si>
  <si>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</si>
  <si>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</si>
  <si>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</si>
  <si>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</si>
  <si>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</si>
  <si>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</si>
  <si>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</si>
  <si>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</si>
  <si>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</si>
  <si>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</si>
  <si>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</si>
  <si>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</si>
  <si>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</si>
  <si>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</si>
  <si>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</si>
  <si>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</si>
  <si>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</si>
  <si>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</si>
  <si>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</si>
  <si>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</si>
  <si>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</si>
  <si>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</si>
  <si>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</si>
  <si>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</si>
  <si>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</si>
  <si>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</si>
  <si>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</si>
  <si>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</si>
  <si>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</si>
  <si>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</si>
  <si>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</si>
  <si>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</si>
  <si>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</si>
  <si>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</si>
  <si>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</si>
  <si>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</si>
  <si>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</si>
  <si>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</si>
  <si>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</si>
  <si>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</si>
  <si>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</si>
  <si>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</si>
  <si>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</si>
  <si>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</si>
  <si>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</si>
  <si>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</si>
  <si>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</si>
  <si>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</si>
  <si>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</si>
  <si>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</si>
  <si>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</si>
  <si>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</si>
  <si>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</si>
  <si>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</si>
  <si>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</si>
  <si>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</si>
  <si>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</si>
  <si>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</si>
  <si>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</si>
  <si>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</si>
  <si>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</si>
  <si>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</si>
  <si>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</si>
  <si>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</si>
  <si>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</si>
  <si>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</si>
  <si>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</si>
  <si>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</si>
  <si>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</si>
  <si>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</si>
  <si>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</si>
  <si>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</si>
  <si>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</si>
  <si>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</si>
  <si>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</si>
  <si>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</si>
  <si>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</si>
  <si>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</si>
  <si>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</si>
  <si>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</si>
  <si>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</si>
  <si>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</si>
  <si>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</si>
  <si>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</si>
  <si>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</si>
  <si>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</si>
  <si>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</si>
  <si>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</si>
  <si>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</si>
  <si>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</si>
  <si>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</si>
  <si>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</si>
  <si>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</si>
  <si>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</si>
  <si>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</si>
  <si>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</si>
  <si>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</si>
  <si>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</si>
  <si>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</si>
  <si>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</si>
  <si>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</si>
  <si>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</si>
  <si>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</si>
  <si>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</si>
  <si>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</si>
  <si>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</si>
  <si>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</si>
  <si>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</si>
  <si>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</si>
  <si>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</si>
  <si>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</si>
  <si>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</si>
  <si>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</si>
  <si>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</si>
  <si>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</si>
  <si>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</si>
  <si>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</si>
  <si>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</si>
  <si>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</si>
  <si>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</si>
  <si>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</si>
  <si>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</si>
  <si>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</si>
  <si>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</si>
  <si>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</si>
  <si>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</si>
  <si>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</si>
  <si>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</si>
  <si>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</si>
  <si>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</si>
  <si>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</si>
  <si>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</si>
  <si>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</si>
  <si>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</si>
  <si>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</si>
  <si>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</si>
  <si>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</si>
  <si>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</si>
  <si>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</si>
  <si>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</si>
  <si>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</si>
  <si>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</si>
  <si>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</si>
  <si>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</si>
  <si>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</si>
  <si>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</si>
  <si>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</si>
  <si>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</si>
  <si>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</si>
  <si>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</si>
  <si>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</si>
  <si>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</si>
  <si>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</si>
  <si>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</si>
  <si>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</si>
  <si>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</si>
  <si>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</si>
  <si>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</si>
  <si>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</si>
  <si>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</si>
  <si>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</si>
  <si>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</si>
  <si>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</si>
  <si>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</si>
  <si>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</si>
  <si>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</si>
  <si>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</si>
  <si>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</si>
  <si>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</si>
  <si>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</si>
  <si>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</si>
  <si>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</si>
  <si>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</si>
  <si>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</si>
  <si>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</si>
  <si>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</si>
  <si>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</si>
  <si>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</si>
  <si>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</si>
  <si>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</si>
  <si>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</si>
  <si>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</si>
  <si>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</si>
  <si>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</si>
  <si>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</si>
  <si>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</si>
  <si>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</si>
  <si>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</si>
  <si>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</si>
  <si>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</si>
  <si>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</si>
  <si>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</si>
  <si>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</si>
  <si>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</si>
  <si>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</si>
  <si>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</si>
  <si>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</si>
  <si>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</si>
  <si>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</si>
  <si>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</si>
  <si>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</si>
  <si>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</si>
  <si>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</si>
  <si>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</si>
  <si>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</si>
  <si>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</si>
  <si>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</si>
  <si>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</si>
  <si>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</si>
  <si>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</si>
  <si>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</si>
  <si>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</si>
  <si>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</si>
  <si>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</si>
  <si>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</si>
  <si>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</si>
  <si>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</si>
  <si>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</si>
  <si>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</si>
  <si>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</si>
  <si>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</si>
  <si>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</si>
  <si>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</si>
  <si>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</si>
  <si>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</si>
  <si>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</si>
  <si>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</si>
  <si>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</si>
  <si>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</si>
  <si>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</si>
  <si>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</si>
  <si>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</si>
  <si>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</si>
  <si>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</si>
  <si>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</si>
  <si>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</si>
  <si>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</si>
  <si>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</si>
  <si>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</si>
  <si>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</si>
  <si>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</si>
  <si>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</si>
  <si>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</si>
  <si>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</si>
  <si>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</si>
  <si>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</si>
  <si>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</si>
  <si>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</si>
  <si>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</si>
  <si>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</si>
  <si>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</si>
  <si>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</si>
  <si>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</si>
  <si>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</si>
  <si>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</si>
  <si>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</si>
  <si>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</si>
  <si>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</si>
  <si>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</si>
  <si>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</si>
  <si>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</si>
  <si>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</si>
  <si>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</si>
  <si>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</si>
  <si>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</si>
  <si>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</si>
  <si>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</si>
  <si>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</si>
  <si>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</si>
  <si>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</si>
  <si>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</si>
  <si>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</si>
  <si>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</si>
  <si>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</si>
  <si>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</si>
  <si>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</si>
  <si>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</si>
  <si>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</si>
  <si>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</si>
  <si>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</si>
  <si>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</si>
  <si>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</si>
  <si>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</si>
  <si>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</si>
  <si>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</si>
  <si>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</si>
  <si>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</si>
  <si>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</si>
  <si>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</si>
  <si>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</si>
  <si>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</si>
  <si>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</si>
  <si>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</si>
  <si>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</si>
  <si>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</si>
  <si>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</si>
  <si>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</si>
  <si>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</si>
  <si>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</si>
  <si>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</si>
  <si>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</si>
  <si>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</si>
  <si>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</si>
  <si>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</si>
  <si>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</si>
  <si>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</si>
  <si>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</si>
  <si>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</si>
  <si>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</si>
  <si>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</si>
  <si>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</si>
  <si>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</si>
  <si>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</si>
  <si>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</si>
  <si>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</si>
  <si>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</si>
  <si>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</si>
  <si>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</si>
  <si>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</si>
  <si>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</si>
  <si>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</si>
  <si>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</si>
  <si>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</si>
  <si>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</si>
  <si>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</si>
  <si>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</si>
  <si>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</si>
  <si>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</si>
  <si>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</si>
  <si>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</si>
  <si>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</si>
  <si>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</si>
  <si>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</si>
  <si>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</si>
  <si>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</si>
  <si>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</si>
  <si>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</si>
  <si>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</si>
  <si>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</si>
  <si>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</si>
  <si>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</si>
  <si>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</si>
  <si>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</si>
  <si>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</si>
  <si>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</si>
  <si>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</si>
  <si>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</si>
  <si>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</si>
  <si>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</si>
  <si>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</si>
  <si>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</si>
  <si>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</si>
  <si>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</si>
  <si>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</si>
  <si>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</si>
  <si>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</si>
  <si>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</si>
  <si>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</si>
  <si>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</si>
  <si>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</si>
  <si>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</si>
  <si>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</si>
  <si>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</si>
  <si>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</si>
  <si>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</si>
  <si>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</si>
  <si>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</si>
  <si>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</si>
  <si>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</si>
  <si>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</si>
  <si>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</si>
  <si>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</si>
  <si>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</si>
  <si>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</si>
  <si>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</si>
  <si>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</si>
  <si>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</si>
  <si>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</si>
  <si>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</si>
  <si>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</si>
  <si>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</si>
  <si>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</si>
  <si>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</si>
  <si>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</si>
  <si>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</si>
  <si>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</si>
  <si>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</si>
  <si>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</si>
  <si>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</si>
  <si>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</si>
  <si>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</si>
  <si>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</si>
  <si>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</si>
  <si>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</si>
  <si>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</si>
  <si>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</si>
  <si>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</si>
  <si>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</si>
  <si>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</si>
  <si>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</si>
  <si>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</si>
  <si>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</si>
  <si>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</si>
  <si>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</si>
  <si>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</si>
  <si>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</si>
  <si>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</si>
  <si>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</si>
  <si>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</si>
  <si>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</si>
  <si>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</si>
  <si>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</si>
  <si>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</si>
  <si>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</si>
  <si>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</si>
  <si>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</si>
  <si>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</si>
  <si>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</si>
  <si>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</si>
  <si>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</si>
  <si>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</si>
  <si>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</si>
  <si>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</si>
  <si>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</si>
  <si>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</si>
  <si>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</si>
  <si>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</si>
  <si>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</si>
  <si>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</si>
  <si>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</si>
  <si>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</si>
  <si>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</si>
  <si>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</si>
  <si>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</si>
  <si>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</si>
  <si>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</si>
  <si>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</si>
  <si>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</si>
  <si>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</si>
  <si>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</si>
  <si>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</si>
  <si>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</si>
  <si>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</si>
  <si>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</si>
  <si>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</si>
  <si>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</si>
  <si>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</si>
  <si>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</si>
  <si>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</si>
  <si>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</si>
  <si>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</si>
  <si>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</si>
  <si>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</si>
  <si>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</si>
  <si>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</si>
  <si>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</si>
  <si>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</si>
  <si>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</si>
  <si>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</si>
  <si>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</si>
  <si>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</si>
  <si>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</si>
  <si>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</si>
  <si>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</si>
  <si>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</si>
  <si>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</si>
  <si>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</si>
  <si>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</si>
  <si>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</si>
  <si>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</si>
  <si>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</si>
  <si>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</si>
  <si>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</si>
  <si>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</si>
  <si>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</si>
  <si>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</si>
  <si>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</si>
  <si>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</si>
  <si>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</si>
  <si>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</si>
  <si>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</si>
  <si>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</si>
  <si>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</si>
  <si>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</si>
  <si>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</si>
  <si>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</si>
  <si>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</si>
  <si>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</si>
  <si>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</si>
  <si>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</si>
  <si>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</si>
  <si>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</si>
  <si>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</si>
  <si>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</si>
  <si>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</si>
  <si>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</si>
  <si>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</si>
  <si>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</si>
  <si>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</si>
  <si>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</si>
  <si>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</si>
  <si>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</si>
  <si>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</si>
  <si>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</si>
  <si>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</si>
  <si>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</si>
  <si>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</si>
  <si>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</si>
  <si>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</si>
  <si>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</si>
  <si>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</si>
  <si>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</si>
  <si>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</si>
  <si>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</si>
  <si>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</si>
  <si>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</si>
  <si>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</si>
  <si>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</si>
  <si>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</si>
  <si>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</si>
  <si>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</si>
  <si>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</si>
  <si>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</si>
  <si>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</si>
  <si>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</si>
  <si>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</si>
  <si>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</si>
  <si>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</si>
  <si>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</si>
  <si>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</si>
  <si>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</si>
  <si>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</si>
  <si>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</si>
  <si>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</si>
  <si>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</si>
  <si>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</si>
  <si>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</si>
  <si>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</si>
  <si>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</si>
  <si>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</si>
  <si>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</si>
  <si>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</si>
  <si>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</si>
  <si>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</si>
  <si>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</si>
  <si>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</si>
  <si>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</si>
  <si>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</si>
  <si>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</si>
  <si>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</si>
  <si>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</si>
  <si>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</si>
  <si>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</si>
  <si>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</si>
  <si>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</si>
  <si>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</si>
  <si>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</si>
  <si>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</si>
  <si>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</si>
  <si>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</si>
  <si>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</si>
  <si>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</si>
  <si>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</si>
  <si>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</si>
  <si>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</si>
  <si>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</si>
  <si>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</si>
  <si>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</si>
  <si>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</si>
  <si>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</si>
  <si>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</si>
  <si>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</si>
  <si>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</si>
  <si>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</si>
  <si>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</si>
  <si>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</si>
  <si>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</si>
  <si>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</si>
  <si>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</si>
  <si>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</si>
  <si>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</si>
  <si>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</si>
  <si>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</si>
  <si>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</si>
  <si>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</si>
  <si>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</si>
  <si>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</si>
  <si>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</si>
  <si>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</si>
  <si>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</si>
  <si>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</si>
  <si>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</si>
  <si>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</si>
  <si>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</si>
  <si>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</si>
  <si>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</si>
  <si>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</si>
  <si>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</si>
  <si>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</si>
  <si>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</si>
  <si>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</si>
  <si>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</si>
  <si>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</si>
  <si>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</si>
  <si>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</si>
  <si>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</si>
  <si>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</si>
  <si>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</si>
  <si>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</si>
  <si>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</si>
  <si>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</si>
  <si>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</si>
  <si>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</si>
  <si>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</si>
  <si>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</si>
  <si>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</si>
  <si>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</si>
  <si>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</si>
  <si>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</si>
  <si>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</si>
  <si>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</si>
  <si>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</si>
  <si>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</si>
  <si>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</si>
  <si>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</si>
  <si>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</si>
  <si>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</si>
  <si>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</si>
  <si>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</si>
  <si>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</si>
  <si>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</si>
  <si>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</si>
  <si>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</si>
  <si>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</si>
  <si>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</si>
  <si>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</si>
  <si>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</si>
  <si>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</si>
  <si>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</si>
  <si>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</si>
  <si>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</si>
  <si>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</si>
  <si>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</si>
  <si>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</si>
  <si>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</si>
  <si>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</si>
  <si>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</si>
  <si>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</si>
  <si>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</si>
  <si>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</si>
  <si>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</si>
  <si>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</si>
  <si>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</si>
  <si>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</si>
  <si>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</si>
  <si>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</si>
  <si>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</si>
  <si>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</si>
  <si>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</si>
  <si>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</si>
  <si>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</si>
  <si>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</si>
  <si>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</si>
  <si>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</si>
  <si>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</si>
  <si>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</si>
  <si>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</si>
  <si>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</si>
  <si>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</si>
  <si>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</si>
  <si>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</si>
  <si>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</si>
  <si>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</si>
  <si>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</si>
  <si>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</si>
  <si>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</si>
  <si>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</si>
  <si>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</si>
  <si>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</si>
  <si>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</si>
  <si>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</si>
  <si>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</si>
  <si>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</si>
  <si>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</si>
  <si>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</si>
  <si>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</si>
  <si>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</si>
  <si>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</si>
  <si>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</si>
  <si>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</si>
  <si>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</si>
  <si>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</si>
  <si>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</si>
  <si>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</si>
  <si>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</si>
  <si>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</si>
  <si>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</si>
  <si>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</si>
  <si>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</si>
  <si>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</si>
  <si>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</si>
  <si>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</si>
  <si>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</si>
  <si>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</si>
  <si>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</si>
  <si>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</si>
  <si>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</si>
  <si>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</si>
  <si>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</si>
  <si>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</si>
  <si>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</si>
  <si>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</si>
  <si>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</si>
  <si>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</si>
  <si>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</si>
  <si>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</si>
  <si>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</si>
  <si>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</si>
  <si>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</si>
  <si>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</si>
  <si>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</si>
  <si>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</si>
  <si>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</si>
  <si>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</si>
  <si>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</si>
  <si>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</si>
  <si>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</si>
  <si>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</si>
  <si>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</si>
  <si>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</si>
  <si>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</si>
  <si>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</si>
  <si>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</si>
  <si>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</si>
  <si>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</si>
  <si>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</si>
  <si>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</si>
  <si>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</si>
  <si>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</si>
  <si>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</si>
  <si>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</si>
  <si>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</si>
  <si>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</si>
  <si>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</si>
  <si>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</si>
  <si>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</si>
  <si>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</si>
  <si>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</si>
  <si>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</si>
  <si>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</si>
  <si>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</si>
  <si>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</si>
  <si>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</si>
  <si>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</si>
  <si>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</si>
  <si>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</si>
  <si>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</si>
  <si>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</si>
  <si>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</si>
  <si>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</si>
  <si>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</si>
  <si>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</si>
  <si>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</si>
  <si>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</si>
  <si>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</si>
  <si>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</si>
  <si>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</si>
  <si>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</si>
  <si>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</si>
  <si>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</si>
  <si>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</si>
  <si>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</si>
  <si>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</si>
  <si>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</si>
  <si>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</si>
  <si>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</si>
  <si>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</si>
  <si>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</si>
  <si>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</si>
  <si>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</si>
  <si>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</si>
  <si>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</si>
  <si>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</si>
  <si>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</si>
  <si>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</si>
  <si>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</si>
  <si>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</si>
  <si>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</si>
  <si>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</si>
  <si>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</si>
  <si>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</si>
  <si>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</si>
  <si>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</si>
  <si>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</si>
  <si>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</si>
  <si>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</si>
  <si>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</si>
  <si>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</si>
  <si>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</si>
  <si>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</si>
  <si>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</si>
  <si>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</si>
  <si>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</si>
  <si>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</si>
  <si>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</si>
  <si>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</si>
  <si>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</si>
  <si>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</si>
  <si>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</si>
  <si>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</si>
  <si>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</si>
  <si>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</si>
  <si>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</si>
  <si>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</si>
  <si>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</si>
  <si>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</si>
  <si>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</si>
  <si>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</si>
  <si>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</si>
  <si>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</si>
  <si>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</si>
  <si>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</si>
  <si>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</si>
  <si>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</si>
  <si>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</si>
  <si>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</si>
  <si>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</si>
  <si>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</si>
  <si>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</si>
  <si>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</si>
  <si>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</si>
  <si>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</si>
  <si>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</si>
  <si>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</si>
  <si>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</si>
  <si>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</si>
  <si>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</si>
  <si>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</si>
  <si>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</si>
  <si>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</si>
  <si>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</si>
  <si>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</si>
  <si>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</si>
  <si>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</si>
  <si>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</si>
  <si>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</si>
  <si>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</si>
  <si>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</si>
  <si>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</si>
  <si>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</si>
  <si>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</si>
  <si>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</si>
  <si>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</si>
  <si>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</si>
  <si>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</si>
  <si>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</si>
  <si>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</si>
  <si>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</si>
  <si>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</si>
  <si>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</si>
  <si>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</si>
  <si>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</si>
  <si>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</si>
  <si>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</si>
  <si>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</si>
  <si>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</si>
  <si>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</si>
  <si>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</si>
  <si>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</si>
  <si>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</si>
  <si>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</si>
  <si>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</si>
  <si>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</si>
  <si>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</si>
  <si>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</si>
  <si>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</si>
  <si>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</si>
  <si>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</si>
  <si>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</si>
  <si>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</si>
  <si>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</si>
  <si>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</si>
  <si>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</si>
  <si>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</si>
  <si>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</si>
  <si>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</si>
  <si>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</si>
  <si>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</si>
  <si>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</si>
  <si>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</si>
  <si>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</si>
  <si>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</si>
  <si>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</si>
  <si>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</si>
  <si>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</si>
  <si>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</si>
  <si>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</si>
  <si>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</si>
  <si>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</si>
  <si>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</si>
  <si>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</si>
  <si>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</si>
  <si>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</si>
  <si>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</si>
  <si>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</si>
  <si>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</si>
  <si>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</si>
  <si>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</si>
  <si>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</si>
  <si>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</si>
  <si>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</si>
  <si>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</si>
  <si>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</si>
  <si>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</si>
  <si>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</si>
  <si>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</si>
  <si>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</si>
  <si>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</si>
  <si>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</si>
  <si>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</si>
  <si>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</si>
  <si>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</si>
  <si>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</si>
  <si>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</si>
  <si>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</si>
  <si>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</si>
  <si>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</si>
  <si>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</si>
  <si>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</si>
  <si>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</si>
  <si>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</si>
  <si>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</si>
  <si>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</si>
  <si>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</si>
  <si>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</si>
  <si>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</si>
  <si>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</si>
  <si>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</si>
  <si>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</si>
  <si>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</si>
  <si>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</si>
  <si>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</si>
  <si>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</si>
  <si>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</si>
  <si>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</si>
  <si>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</si>
  <si>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</si>
  <si>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</si>
  <si>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</si>
  <si>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</si>
  <si>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</si>
  <si>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</si>
  <si>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</si>
  <si>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</si>
  <si>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</si>
  <si>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</si>
  <si>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</si>
  <si>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</si>
  <si>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</si>
  <si>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</si>
  <si>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</si>
  <si>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</si>
  <si>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</si>
  <si>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</si>
  <si>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</si>
  <si>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</si>
  <si>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</si>
  <si>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</si>
  <si>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</si>
  <si>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</si>
  <si>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</si>
  <si>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</si>
  <si>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</si>
  <si>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</si>
  <si>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</si>
  <si>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</si>
  <si>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</si>
  <si>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</si>
  <si>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</si>
  <si>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</si>
  <si>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</si>
  <si>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</si>
  <si>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</si>
  <si>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</si>
  <si>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</si>
  <si>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</si>
  <si>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</si>
  <si>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</si>
  <si>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</si>
  <si>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</si>
  <si>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</si>
  <si>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</si>
  <si>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</si>
  <si>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</si>
  <si>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</si>
  <si>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</si>
  <si>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</si>
  <si>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</si>
  <si>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</si>
  <si>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</si>
  <si>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</si>
  <si>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</si>
  <si>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</si>
  <si>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</si>
  <si>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</si>
  <si>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</si>
  <si>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</si>
  <si>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</si>
  <si>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</si>
  <si>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</si>
  <si>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</si>
  <si>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</si>
  <si>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</si>
  <si>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</si>
  <si>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</si>
  <si>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</si>
  <si>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</si>
  <si>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</si>
  <si>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</si>
  <si>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</si>
  <si>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</si>
  <si>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</si>
  <si>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</si>
  <si>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</si>
  <si>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</si>
  <si>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</si>
  <si>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</si>
  <si>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</si>
  <si>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</si>
  <si>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</si>
  <si>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</si>
  <si>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</si>
  <si>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</si>
  <si>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</si>
  <si>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</si>
  <si>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</si>
  <si>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</si>
  <si>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</si>
  <si>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</si>
  <si>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</si>
  <si>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</si>
  <si>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</si>
  <si>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</si>
  <si>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</si>
  <si>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</si>
  <si>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</si>
  <si>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</si>
  <si>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</si>
  <si>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</si>
  <si>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</si>
  <si>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</si>
  <si>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</si>
  <si>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</si>
  <si>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</si>
  <si>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</si>
  <si>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</si>
  <si>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</si>
  <si>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</si>
  <si>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</si>
  <si>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</si>
  <si>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</si>
  <si>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</si>
  <si>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</si>
  <si>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</si>
  <si>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</si>
  <si>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</si>
  <si>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</si>
  <si>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</si>
  <si>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</si>
  <si>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</si>
  <si>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</si>
  <si>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</si>
  <si>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</si>
  <si>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</si>
  <si>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</si>
  <si>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</si>
  <si>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</si>
  <si>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</si>
  <si>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</si>
  <si>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</si>
  <si>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</si>
  <si>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</si>
  <si>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</si>
  <si>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</si>
  <si>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</si>
  <si>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</si>
  <si>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</si>
  <si>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</si>
  <si>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</si>
  <si>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</si>
  <si>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</si>
  <si>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</si>
  <si>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</si>
  <si>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</si>
  <si>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</si>
  <si>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</si>
  <si>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</si>
  <si>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</si>
  <si>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</si>
  <si>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</si>
  <si>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</si>
  <si>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</si>
  <si>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</si>
  <si>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</si>
  <si>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</si>
  <si>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</si>
  <si>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</si>
  <si>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</si>
  <si>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</si>
  <si>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</si>
  <si>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</si>
  <si>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</si>
  <si>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</si>
  <si>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</si>
  <si>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</si>
  <si>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</si>
  <si>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</si>
  <si>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</si>
  <si>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</si>
  <si>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</si>
  <si>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</si>
  <si>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</si>
  <si>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</si>
  <si>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</si>
  <si>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</si>
  <si>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</si>
  <si>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</si>
  <si>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</si>
  <si>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</si>
  <si>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</si>
  <si>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</si>
  <si>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</si>
  <si>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</si>
  <si>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</si>
  <si>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</si>
  <si>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</si>
  <si>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</si>
  <si>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</si>
  <si>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</si>
  <si>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</si>
  <si>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</si>
  <si>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</si>
  <si>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</si>
  <si>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</si>
  <si>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</si>
  <si>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</si>
  <si>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</si>
  <si>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</si>
  <si>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</si>
  <si>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</si>
  <si>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</si>
  <si>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</si>
  <si>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</si>
  <si>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</si>
  <si>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</si>
  <si>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</si>
  <si>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</si>
  <si>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</si>
  <si>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</si>
  <si>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</si>
  <si>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</si>
  <si>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</si>
  <si>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</si>
  <si>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</si>
  <si>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</si>
  <si>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</si>
  <si>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</si>
  <si>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</si>
  <si>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</si>
  <si>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</si>
  <si>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</si>
  <si>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</si>
  <si>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</si>
  <si>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</si>
  <si>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</si>
  <si>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</si>
  <si>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</si>
  <si>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</si>
  <si>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</si>
  <si>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</si>
  <si>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</si>
  <si>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</si>
  <si>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</si>
  <si>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</si>
  <si>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</si>
  <si>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</si>
  <si>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</si>
  <si>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</si>
  <si>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</si>
  <si>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</si>
  <si>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</si>
  <si>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</si>
  <si>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</si>
  <si>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</si>
  <si>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</si>
  <si>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</si>
  <si>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</si>
  <si>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</si>
  <si>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</si>
  <si>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</si>
  <si>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</si>
  <si>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</si>
  <si>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</si>
  <si>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</si>
  <si>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</si>
  <si>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</si>
  <si>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</si>
  <si>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</si>
  <si>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</si>
  <si>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</si>
  <si>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</si>
  <si>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</si>
  <si>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</si>
  <si>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</si>
  <si>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</si>
  <si>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</si>
  <si>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</si>
  <si>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</si>
  <si>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</si>
  <si>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</si>
  <si>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</si>
  <si>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</si>
  <si>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</si>
  <si>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</si>
  <si>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</si>
  <si>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</si>
  <si>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</si>
  <si>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</si>
  <si>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</si>
  <si>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</si>
  <si>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</si>
  <si>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</si>
  <si>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</si>
  <si>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</si>
  <si>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</si>
  <si>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</si>
  <si>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</si>
  <si>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</si>
  <si>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</si>
  <si>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</si>
  <si>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</si>
  <si>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</si>
  <si>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</si>
  <si>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</si>
  <si>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</si>
  <si>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</si>
  <si>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</si>
  <si>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</si>
  <si>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</si>
  <si>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</si>
  <si>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</si>
  <si>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</si>
  <si>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</si>
  <si>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</si>
  <si>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</si>
  <si>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</si>
  <si>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</si>
  <si>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</si>
  <si>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</si>
  <si>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</si>
  <si>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</si>
  <si>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</si>
  <si>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</si>
  <si>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</si>
  <si>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</si>
  <si>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</si>
  <si>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</si>
  <si>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</si>
  <si>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</si>
  <si>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</si>
  <si>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</si>
  <si>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</si>
  <si>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</si>
  <si>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</si>
  <si>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</si>
  <si>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</si>
  <si>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</si>
  <si>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</si>
  <si>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</si>
  <si>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</si>
  <si>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</si>
  <si>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</si>
  <si>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</si>
  <si>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</si>
  <si>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</si>
  <si>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</si>
  <si>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</si>
  <si>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</si>
  <si>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</si>
  <si>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</si>
  <si>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</si>
  <si>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</si>
  <si>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</si>
  <si>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</si>
  <si>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</si>
  <si>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</si>
  <si>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</si>
  <si>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</si>
  <si>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</si>
  <si>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</si>
  <si>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</si>
  <si>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</si>
  <si>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</si>
  <si>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</si>
  <si>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</si>
  <si>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</si>
  <si>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</si>
  <si>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</si>
  <si>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</si>
  <si>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</si>
  <si>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</si>
  <si>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</si>
  <si>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</si>
  <si>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</si>
  <si>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</si>
  <si>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</si>
  <si>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</si>
  <si>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</si>
  <si>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</si>
  <si>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</si>
  <si>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</si>
  <si>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</si>
  <si>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</si>
  <si>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</si>
  <si>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</si>
  <si>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</si>
  <si>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</si>
  <si>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</si>
  <si>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</si>
  <si>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</si>
  <si>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</si>
  <si>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</si>
  <si>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</si>
  <si>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</si>
  <si>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</si>
  <si>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</si>
  <si>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</si>
  <si>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</si>
  <si>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</si>
  <si>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</si>
  <si>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</si>
  <si>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</si>
  <si>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</si>
  <si>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</si>
  <si>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</si>
  <si>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</si>
  <si>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</si>
  <si>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</si>
  <si>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</si>
  <si>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</si>
  <si>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</si>
  <si>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</si>
  <si>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</si>
  <si>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</si>
  <si>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</si>
  <si>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</si>
  <si>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</si>
  <si>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</si>
  <si>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</si>
  <si>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</si>
  <si>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</si>
  <si>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</si>
  <si>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</si>
  <si>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</si>
  <si>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</si>
  <si>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</si>
  <si>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</si>
  <si>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</si>
  <si>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</si>
  <si>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</si>
  <si>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</si>
  <si>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</si>
  <si>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</si>
  <si>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</si>
  <si>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</si>
  <si>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</si>
  <si>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</si>
  <si>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</si>
  <si>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</si>
  <si>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</si>
  <si>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</si>
  <si>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</si>
  <si>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</si>
  <si>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</si>
  <si>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</si>
  <si>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</si>
  <si>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</si>
  <si>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</si>
  <si>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</si>
  <si>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</si>
  <si>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</si>
  <si>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</si>
  <si>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</si>
  <si>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</si>
  <si>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</si>
  <si>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</si>
  <si>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</si>
  <si>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</si>
  <si>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</si>
  <si>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</si>
  <si>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</si>
  <si>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</si>
  <si>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</si>
  <si>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</si>
  <si>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</si>
  <si>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</si>
  <si>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</si>
  <si>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</si>
  <si>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</si>
  <si>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</si>
  <si>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</si>
  <si>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</si>
  <si>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</si>
  <si>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</si>
  <si>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</si>
  <si>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</si>
  <si>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</si>
  <si>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</si>
  <si>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</si>
  <si>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</si>
  <si>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</si>
  <si>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</si>
  <si>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</si>
  <si>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</si>
  <si>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</si>
  <si>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</si>
  <si>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</si>
  <si>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</si>
  <si>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</si>
  <si>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</si>
  <si>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</si>
  <si>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</si>
  <si>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</si>
  <si>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</si>
  <si>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</si>
  <si>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</si>
  <si>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</si>
  <si>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</si>
  <si>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</si>
  <si>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</si>
  <si>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</si>
  <si>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</si>
  <si>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</si>
  <si>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</si>
  <si>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</si>
  <si>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</si>
  <si>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</si>
  <si>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</si>
  <si>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</si>
  <si>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</si>
  <si>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</si>
  <si>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</si>
  <si>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</si>
  <si>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</si>
  <si>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</si>
  <si>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</si>
  <si>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</si>
  <si>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</si>
  <si>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</si>
  <si>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</si>
  <si>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</si>
  <si>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</si>
  <si>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</si>
  <si>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</si>
  <si>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</si>
  <si>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</si>
  <si>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</si>
  <si>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</si>
  <si>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</si>
  <si>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</si>
  <si>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</si>
  <si>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</si>
  <si>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</si>
  <si>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</si>
  <si>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</si>
  <si>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</si>
  <si>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</si>
  <si>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</si>
  <si>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</si>
  <si>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</si>
  <si>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</si>
  <si>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</si>
  <si>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</si>
  <si>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</si>
  <si>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</si>
  <si>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</si>
  <si>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</si>
  <si>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</si>
  <si>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</si>
  <si>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</si>
  <si>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</si>
  <si>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</si>
  <si>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</si>
  <si>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</si>
  <si>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</si>
  <si>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</si>
  <si>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</si>
  <si>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</si>
  <si>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</si>
  <si>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</si>
  <si>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</si>
  <si>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</si>
  <si>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</si>
  <si>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</si>
  <si>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</si>
  <si>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</si>
  <si>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</si>
  <si>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</si>
  <si>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</si>
  <si>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</si>
  <si>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</si>
  <si>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</si>
  <si>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</si>
  <si>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</si>
  <si>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</si>
  <si>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</si>
  <si>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</si>
  <si>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</si>
  <si>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</si>
  <si>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</si>
  <si>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</si>
  <si>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</si>
  <si>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</si>
  <si>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</si>
  <si>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</si>
  <si>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</si>
  <si>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</si>
  <si>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</si>
  <si>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</si>
  <si>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</si>
  <si>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</si>
  <si>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</si>
  <si>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</si>
  <si>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</si>
  <si>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</si>
  <si>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</si>
  <si>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</si>
  <si>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</si>
  <si>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</si>
  <si>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</si>
  <si>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</si>
  <si>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</si>
  <si>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</si>
  <si>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</si>
  <si>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</si>
  <si>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</si>
  <si>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</si>
  <si>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</si>
  <si>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</si>
  <si>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</si>
  <si>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</si>
  <si>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</si>
  <si>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</si>
  <si>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</si>
  <si>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</si>
  <si>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</si>
  <si>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</si>
  <si>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</si>
  <si>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</si>
  <si>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</si>
  <si>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</si>
  <si>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</si>
  <si>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</si>
  <si>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</si>
  <si>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</si>
  <si>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</si>
  <si>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</si>
  <si>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</si>
  <si>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</si>
  <si>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</si>
  <si>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</si>
  <si>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</si>
  <si>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</si>
  <si>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</si>
  <si>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</si>
  <si>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</si>
  <si>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</si>
  <si>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</si>
  <si>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</si>
  <si>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</si>
  <si>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</si>
  <si>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</si>
  <si>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</si>
  <si>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</si>
  <si>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</si>
  <si>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</si>
  <si>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</si>
  <si>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</si>
  <si>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</si>
  <si>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</si>
  <si>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</si>
  <si>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</si>
  <si>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</si>
  <si>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</si>
  <si>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</si>
  <si>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</si>
  <si>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</si>
  <si>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</si>
  <si>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</si>
  <si>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</si>
  <si>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</si>
  <si>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</si>
  <si>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</si>
  <si>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</si>
  <si>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</si>
  <si>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</si>
  <si>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</si>
  <si>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</si>
  <si>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</si>
  <si>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</si>
  <si>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</si>
  <si>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</si>
  <si>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</si>
  <si>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</si>
  <si>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</si>
  <si>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</si>
  <si>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</si>
  <si>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</si>
  <si>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</si>
  <si>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</si>
  <si>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</si>
  <si>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</si>
  <si>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</si>
  <si>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</si>
  <si>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</si>
  <si>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</si>
  <si>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</si>
  <si>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</si>
  <si>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</si>
  <si>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</si>
  <si>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</si>
  <si>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</si>
  <si>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</si>
  <si>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</si>
  <si>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</si>
  <si>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</si>
  <si>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</si>
  <si>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</si>
  <si>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</si>
  <si>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</si>
  <si>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</si>
  <si>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</si>
  <si>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</si>
  <si>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</si>
  <si>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</si>
  <si>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</si>
  <si>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</si>
  <si>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</si>
  <si>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</si>
  <si>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</si>
  <si>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</si>
  <si>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</si>
  <si>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</si>
  <si>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</si>
  <si>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</si>
  <si>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</si>
  <si>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</si>
  <si>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</si>
  <si>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</si>
  <si>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</si>
  <si>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</si>
  <si>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</si>
  <si>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</si>
  <si>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</si>
  <si>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</si>
  <si>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</si>
  <si>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</si>
  <si>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</si>
  <si>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</si>
  <si>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</si>
  <si>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</si>
  <si>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</si>
  <si>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</si>
  <si>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</si>
  <si>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</si>
  <si>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</si>
  <si>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</si>
  <si>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</si>
  <si>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</si>
  <si>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</si>
  <si>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</si>
  <si>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</si>
  <si>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</si>
  <si>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</si>
  <si>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</si>
  <si>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</si>
  <si>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</si>
  <si>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</si>
  <si>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</si>
  <si>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</si>
  <si>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</si>
  <si>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</si>
  <si>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</si>
  <si>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</si>
  <si>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</si>
  <si>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</si>
  <si>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</si>
  <si>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</si>
  <si>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</si>
  <si>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</si>
  <si>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</si>
  <si>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</si>
  <si>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</si>
  <si>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</si>
  <si>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</si>
  <si>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</si>
  <si>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</si>
  <si>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</si>
  <si>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</si>
  <si>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</si>
  <si>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</si>
  <si>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</si>
  <si>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</si>
  <si>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</si>
  <si>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</si>
  <si>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</si>
  <si>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</si>
  <si>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</si>
  <si>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</si>
  <si>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</si>
  <si>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</si>
  <si>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</si>
  <si>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</si>
  <si>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</si>
  <si>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</si>
  <si>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</si>
  <si>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</si>
  <si>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</si>
  <si>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</si>
  <si>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</si>
  <si>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</si>
  <si>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</si>
  <si>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</si>
  <si>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</si>
  <si>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</si>
  <si>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</si>
  <si>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</si>
  <si>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</si>
  <si>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</si>
  <si>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</si>
  <si>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</si>
  <si>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</si>
  <si>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</si>
  <si>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</si>
  <si>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</si>
  <si>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</si>
  <si>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</si>
  <si>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</si>
  <si>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</si>
  <si>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</si>
  <si>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</si>
  <si>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</si>
  <si>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</si>
  <si>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</si>
  <si>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</si>
  <si>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</si>
  <si>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</si>
  <si>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</si>
  <si>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</si>
  <si>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</si>
  <si>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</si>
  <si>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</si>
  <si>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</si>
  <si>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</si>
  <si>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</si>
  <si>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</si>
  <si>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</si>
  <si>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</si>
  <si>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</si>
  <si>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</si>
  <si>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</si>
  <si>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</si>
  <si>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</si>
  <si>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</si>
  <si>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</si>
  <si>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</si>
  <si>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</si>
  <si>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</si>
  <si>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</si>
  <si>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</si>
  <si>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</si>
  <si>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</si>
  <si>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</si>
  <si>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</si>
  <si>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</si>
  <si>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</si>
  <si>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</si>
  <si>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</si>
  <si>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</si>
  <si>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</si>
  <si>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</si>
  <si>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</si>
  <si>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</si>
  <si>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</si>
  <si>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</si>
  <si>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</si>
  <si>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</si>
  <si>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</si>
  <si>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</si>
  <si>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</si>
  <si>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</si>
  <si>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</si>
  <si>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</si>
  <si>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</si>
  <si>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</si>
  <si>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</si>
  <si>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</si>
  <si>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</si>
  <si>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</si>
  <si>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</si>
  <si>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</si>
  <si>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</si>
  <si>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</si>
  <si>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</si>
  <si>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</si>
  <si>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</si>
  <si>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</si>
  <si>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</si>
  <si>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</si>
  <si>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</si>
  <si>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</si>
  <si>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</si>
  <si>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</si>
  <si>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</si>
  <si>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</si>
  <si>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</si>
  <si>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</si>
  <si>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</si>
  <si>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</si>
  <si>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</si>
  <si>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</si>
  <si>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</si>
  <si>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</si>
  <si>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</si>
  <si>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</si>
  <si>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</si>
  <si>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</si>
  <si>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</si>
  <si>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</si>
  <si>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</si>
  <si>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</si>
  <si>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</si>
  <si>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</si>
  <si>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</si>
  <si>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</si>
  <si>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</si>
  <si>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</si>
  <si>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</si>
  <si>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</si>
  <si>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</si>
  <si>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</si>
  <si>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</si>
  <si>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</si>
  <si>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</si>
  <si>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</si>
  <si>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</si>
  <si>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</si>
  <si>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</si>
  <si>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</si>
  <si>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</si>
  <si>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</si>
  <si>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</si>
  <si>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</si>
  <si>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</si>
  <si>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</si>
  <si>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</si>
  <si>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</si>
  <si>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</si>
  <si>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</si>
  <si>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</si>
  <si>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</si>
  <si>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</si>
  <si>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</si>
  <si>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</si>
  <si>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</si>
  <si>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</si>
  <si>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</si>
  <si>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</si>
  <si>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</si>
  <si>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</si>
  <si>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</si>
  <si>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</si>
  <si>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</si>
  <si>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</si>
  <si>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</si>
  <si>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</si>
  <si>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</si>
  <si>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</si>
  <si>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</si>
  <si>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</si>
  <si>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</si>
  <si>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</si>
  <si>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</si>
  <si>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</si>
  <si>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</si>
  <si>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</si>
  <si>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</si>
  <si>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</si>
  <si>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</si>
  <si>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</si>
  <si>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</si>
  <si>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</si>
  <si>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</si>
  <si>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</si>
  <si>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</si>
  <si>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</si>
  <si>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</si>
  <si>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</si>
  <si>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</si>
  <si>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</si>
  <si>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</si>
  <si>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</si>
  <si>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</si>
  <si>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</si>
  <si>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</si>
  <si>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</si>
  <si>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</si>
  <si>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</si>
  <si>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</si>
  <si>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</si>
  <si>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</si>
  <si>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</si>
  <si>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</si>
  <si>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</si>
  <si>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</si>
  <si>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</si>
  <si>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</si>
  <si>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</si>
  <si>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</si>
  <si>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</si>
  <si>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</si>
  <si>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</si>
  <si>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</si>
  <si>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</si>
  <si>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</si>
  <si>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</si>
  <si>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</si>
  <si>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</si>
  <si>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</si>
  <si>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</si>
  <si>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</si>
  <si>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</si>
  <si>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</si>
  <si>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</si>
  <si>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</si>
  <si>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</si>
  <si>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</si>
  <si>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</si>
  <si>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</si>
  <si>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</si>
  <si>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</si>
  <si>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</si>
  <si>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</si>
  <si>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</si>
  <si>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</si>
  <si>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</si>
  <si>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</si>
  <si>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</si>
  <si>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</si>
  <si>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</si>
  <si>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</si>
  <si>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</si>
  <si>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</si>
  <si>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</si>
  <si>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</si>
  <si>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</si>
  <si>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</si>
  <si>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</si>
  <si>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</si>
  <si>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</si>
  <si>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</si>
  <si>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</si>
  <si>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</si>
  <si>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</si>
  <si>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</si>
  <si>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</si>
  <si>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</si>
  <si>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</si>
  <si>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</si>
  <si>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</si>
  <si>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</si>
  <si>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</si>
  <si>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</si>
  <si>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</si>
  <si>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</si>
  <si>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</si>
  <si>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</si>
  <si>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</si>
  <si>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</si>
  <si>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</si>
  <si>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</si>
  <si>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</si>
  <si>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</si>
  <si>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</si>
  <si>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</si>
  <si>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</si>
  <si>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</si>
  <si>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</si>
  <si>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</si>
  <si>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</si>
  <si>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</si>
  <si>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</si>
  <si>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</si>
  <si>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</si>
  <si>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</si>
  <si>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</si>
  <si>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</si>
  <si>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</si>
  <si>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</si>
  <si>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</si>
  <si>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</si>
  <si>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</si>
  <si>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</si>
  <si>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</si>
  <si>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</si>
  <si>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</si>
  <si>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</si>
  <si>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</si>
  <si>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</si>
  <si>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</si>
  <si>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</si>
  <si>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</si>
  <si>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</si>
  <si>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</si>
  <si>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</si>
  <si>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</si>
  <si>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</si>
  <si>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</si>
  <si>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</si>
  <si>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</si>
  <si>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</si>
  <si>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</si>
  <si>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</si>
  <si>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</si>
  <si>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</si>
  <si>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</si>
  <si>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</si>
  <si>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</si>
  <si>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</si>
  <si>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</si>
  <si>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</si>
  <si>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</si>
  <si>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</si>
  <si>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</si>
  <si>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</si>
  <si>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</si>
  <si>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</si>
  <si>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</si>
  <si>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</si>
  <si>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</si>
  <si>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</si>
  <si>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</si>
  <si>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</si>
  <si>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</si>
  <si>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</si>
  <si>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</si>
  <si>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</si>
  <si>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</si>
  <si>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</si>
  <si>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</si>
  <si>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</si>
  <si>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</si>
  <si>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</si>
  <si>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</si>
  <si>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</si>
  <si>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</si>
  <si>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</si>
  <si>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</si>
  <si>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</si>
  <si>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</si>
  <si>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</si>
  <si>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</si>
  <si>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</si>
  <si>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</si>
  <si>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</si>
  <si>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</si>
  <si>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</si>
  <si>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</si>
  <si>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</si>
  <si>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</si>
  <si>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</si>
  <si>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</si>
  <si>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</si>
  <si>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</si>
  <si>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</si>
  <si>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</si>
  <si>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</si>
  <si>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</si>
  <si>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</si>
  <si>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</si>
  <si>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</si>
  <si>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</si>
  <si>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</si>
  <si>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</si>
  <si>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</si>
  <si>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</si>
  <si>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</si>
  <si>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</si>
  <si>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</si>
  <si>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</si>
  <si>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</si>
  <si>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</si>
  <si>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</si>
  <si>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</si>
  <si>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</si>
  <si>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</si>
  <si>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</si>
  <si>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</si>
  <si>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</si>
  <si>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</si>
  <si>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</si>
  <si>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</si>
  <si>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</si>
  <si>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</si>
  <si>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</si>
  <si>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</si>
  <si>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</si>
  <si>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</si>
  <si>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</si>
  <si>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</si>
  <si>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</si>
  <si>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</si>
  <si>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</si>
  <si>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</si>
  <si>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</si>
  <si>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</si>
  <si>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</si>
  <si>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</si>
  <si>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</si>
  <si>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</si>
  <si>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</si>
  <si>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</si>
  <si>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</si>
  <si>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</si>
  <si>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</si>
  <si>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</si>
  <si>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</si>
  <si>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</si>
  <si>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</si>
  <si>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</si>
  <si>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</si>
  <si>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</si>
  <si>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</si>
  <si>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</si>
  <si>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</si>
  <si>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</si>
  <si>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</si>
  <si>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</si>
  <si>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</si>
  <si>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</si>
  <si>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</si>
  <si>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</si>
  <si>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</si>
  <si>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</si>
  <si>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</si>
  <si>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</si>
  <si>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</si>
  <si>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</si>
  <si>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</si>
  <si>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</si>
  <si>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</si>
  <si>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</si>
  <si>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</si>
  <si>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</si>
  <si>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</si>
  <si>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</si>
  <si>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</si>
  <si>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</si>
  <si>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</si>
  <si>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</si>
  <si>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</si>
  <si>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</si>
  <si>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</si>
  <si>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</si>
  <si>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</si>
  <si>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</si>
  <si>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</si>
  <si>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</si>
  <si>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</si>
  <si>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</si>
  <si>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</si>
  <si>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</si>
  <si>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</si>
  <si>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</si>
  <si>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</si>
  <si>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</si>
  <si>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</si>
  <si>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</si>
  <si>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</si>
  <si>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</si>
  <si>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</si>
  <si>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</si>
  <si>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</si>
  <si>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</si>
  <si>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</si>
  <si>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</si>
  <si>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</si>
  <si>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</si>
  <si>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</si>
  <si>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</si>
  <si>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</si>
  <si>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</si>
  <si>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</si>
  <si>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</si>
  <si>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</si>
  <si>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</si>
  <si>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</si>
  <si>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</si>
  <si>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</si>
  <si>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</si>
  <si>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</si>
  <si>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</si>
  <si>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</si>
  <si>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</si>
  <si>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</si>
  <si>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</si>
  <si>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</si>
  <si>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</si>
  <si>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</si>
  <si>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</si>
  <si>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</si>
  <si>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</si>
  <si>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</si>
  <si>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</si>
  <si>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</si>
  <si>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</si>
  <si>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</si>
  <si>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</si>
  <si>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</si>
  <si>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</si>
  <si>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</si>
  <si>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</si>
  <si>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</si>
  <si>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</si>
  <si>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</si>
  <si>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</si>
  <si>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</si>
  <si>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</si>
  <si>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</si>
  <si>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</si>
  <si>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</si>
  <si>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</si>
  <si>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</si>
  <si>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</si>
  <si>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</si>
  <si>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</si>
  <si>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</si>
  <si>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</si>
  <si>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</si>
  <si>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</si>
  <si>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</si>
  <si>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</si>
  <si>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</si>
  <si>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</si>
  <si>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</si>
  <si>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</si>
  <si>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</si>
  <si>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</si>
  <si>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</si>
  <si>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</si>
  <si>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</si>
  <si>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</si>
  <si>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</si>
  <si>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</si>
  <si>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</si>
  <si>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</si>
  <si>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</si>
  <si>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</si>
  <si>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</si>
  <si>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</si>
  <si>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</si>
  <si>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</si>
  <si>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</si>
  <si>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</si>
  <si>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</si>
  <si>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</si>
  <si>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</si>
  <si>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</si>
  <si>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</si>
  <si>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</si>
  <si>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</si>
  <si>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</si>
  <si>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</si>
  <si>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</si>
  <si>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</si>
  <si>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</si>
  <si>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</si>
  <si>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</si>
  <si>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</si>
  <si>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</si>
  <si>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</si>
  <si>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</si>
  <si>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</si>
  <si>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</si>
  <si>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</si>
  <si>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</si>
  <si>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</si>
  <si>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</si>
  <si>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</si>
  <si>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</si>
  <si>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</si>
  <si>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</si>
  <si>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</si>
  <si>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</si>
  <si>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</si>
  <si>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</si>
  <si>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</si>
  <si>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</si>
  <si>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</si>
  <si>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</si>
  <si>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</si>
  <si>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</si>
  <si>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</si>
  <si>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</si>
  <si>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</si>
  <si>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</si>
  <si>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</si>
  <si>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</si>
  <si>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</si>
  <si>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</si>
  <si>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</si>
  <si>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</si>
  <si>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</si>
  <si>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</si>
  <si>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</si>
  <si>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</si>
  <si>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</si>
  <si>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</si>
  <si>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</si>
  <si>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</si>
  <si>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</si>
  <si>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</si>
  <si>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</si>
  <si>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</si>
  <si>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</si>
  <si>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</si>
  <si>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</si>
  <si>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</si>
  <si>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</si>
  <si>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</si>
  <si>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</si>
  <si>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</si>
  <si>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</si>
  <si>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</si>
  <si>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</si>
  <si>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</si>
  <si>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</si>
  <si>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</si>
  <si>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</si>
  <si>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</si>
  <si>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</si>
  <si>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</si>
  <si>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</si>
  <si>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</si>
  <si>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</si>
  <si>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</si>
  <si>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</si>
  <si>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</si>
  <si>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</si>
  <si>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</si>
  <si>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</si>
  <si>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</si>
  <si>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</si>
  <si>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</si>
  <si>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</si>
  <si>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</si>
  <si>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</si>
  <si>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</si>
  <si>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</si>
  <si>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</si>
  <si>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</si>
  <si>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</si>
  <si>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</si>
  <si>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</si>
  <si>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</si>
  <si>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</si>
  <si>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</si>
  <si>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</si>
  <si>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</si>
  <si>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</si>
  <si>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</si>
  <si>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</si>
  <si>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</si>
  <si>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</si>
  <si>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</si>
  <si>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</si>
  <si>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</si>
  <si>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</si>
  <si>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</si>
  <si>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</si>
  <si>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</si>
  <si>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</si>
  <si>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</si>
  <si>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</si>
  <si>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</si>
  <si>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</si>
  <si>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</si>
  <si>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</si>
  <si>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</si>
  <si>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</si>
  <si>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</si>
  <si>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</si>
  <si>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</si>
  <si>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</si>
  <si>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</si>
  <si>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</si>
  <si>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</si>
  <si>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</si>
  <si>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</si>
  <si>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</si>
  <si>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</si>
  <si>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</si>
  <si>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</si>
  <si>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</si>
  <si>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</si>
  <si>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</si>
  <si>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</si>
  <si>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</si>
  <si>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</si>
  <si>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</si>
  <si>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</si>
  <si>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</si>
  <si>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</si>
  <si>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</si>
  <si>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</si>
  <si>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</si>
  <si>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</si>
  <si>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</si>
  <si>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</si>
  <si>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</si>
  <si>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</si>
  <si>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</si>
  <si>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</si>
  <si>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</si>
  <si>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</si>
  <si>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</si>
  <si>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</si>
  <si>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</si>
  <si>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</si>
  <si>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</si>
  <si>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</si>
  <si>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</si>
  <si>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</si>
  <si>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</si>
  <si>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</si>
  <si>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</si>
  <si>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</si>
  <si>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</si>
  <si>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</si>
  <si>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</si>
  <si>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</si>
  <si>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</si>
  <si>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</si>
  <si>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</si>
  <si>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</si>
  <si>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</si>
  <si>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</si>
  <si>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</si>
  <si>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</si>
  <si>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</si>
  <si>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</si>
  <si>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</si>
  <si>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</si>
  <si>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</si>
  <si>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</si>
  <si>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</si>
  <si>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</si>
  <si>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</si>
  <si>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</si>
  <si>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</si>
  <si>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</si>
  <si>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</si>
  <si>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</si>
  <si>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</si>
  <si>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</si>
  <si>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</si>
  <si>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</si>
  <si>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</si>
  <si>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</si>
  <si>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</si>
  <si>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</si>
  <si>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</si>
  <si>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</si>
  <si>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</si>
  <si>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</si>
  <si>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</si>
  <si>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</si>
  <si>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</si>
  <si>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</si>
  <si>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</si>
  <si>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</si>
  <si>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</si>
  <si>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</si>
  <si>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</si>
  <si>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</si>
  <si>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</si>
  <si>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</si>
  <si>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</si>
  <si>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</si>
  <si>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</si>
  <si>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</si>
  <si>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</si>
  <si>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</si>
  <si>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</si>
  <si>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</si>
  <si>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</si>
  <si>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</si>
  <si>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</si>
  <si>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</si>
  <si>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</si>
  <si>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</si>
  <si>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</si>
  <si>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</si>
  <si>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</si>
  <si>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</si>
  <si>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</si>
  <si>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</si>
  <si>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</si>
  <si>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</si>
  <si>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</si>
  <si>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</si>
  <si>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</si>
  <si>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</si>
  <si>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</si>
  <si>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</si>
  <si>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</si>
  <si>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</si>
  <si>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</si>
  <si>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</si>
  <si>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</si>
  <si>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</si>
  <si>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</si>
  <si>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</si>
  <si>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</si>
  <si>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</si>
  <si>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</si>
  <si>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</si>
  <si>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</si>
  <si>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</si>
  <si>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</si>
  <si>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</si>
  <si>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</si>
  <si>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</si>
  <si>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</si>
  <si>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</si>
  <si>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</si>
  <si>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</si>
  <si>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</si>
  <si>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</si>
  <si>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</si>
  <si>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</si>
  <si>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</si>
  <si>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</si>
  <si>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</si>
  <si>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</si>
  <si>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</si>
  <si>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</si>
  <si>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</si>
  <si>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</si>
  <si>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</si>
  <si>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</si>
  <si>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</si>
  <si>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</si>
  <si>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</si>
  <si>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</si>
  <si>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</si>
  <si>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</si>
  <si>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</si>
  <si>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</si>
  <si>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</si>
  <si>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</si>
  <si>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</si>
  <si>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</si>
  <si>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</si>
  <si>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</si>
  <si>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</si>
  <si>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</si>
  <si>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</si>
  <si>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</si>
  <si>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</si>
  <si>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</si>
  <si>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</si>
  <si>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</si>
  <si>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</si>
  <si>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</si>
  <si>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</si>
  <si>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</si>
  <si>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</si>
  <si>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</si>
  <si>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</si>
  <si>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</si>
  <si>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</si>
  <si>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</si>
  <si>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</si>
  <si>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</si>
  <si>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</si>
  <si>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</si>
  <si>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</si>
  <si>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</si>
  <si>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</si>
  <si>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</si>
  <si>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</si>
  <si>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</si>
  <si>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</si>
  <si>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</si>
  <si>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</si>
  <si>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</si>
  <si>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</si>
  <si>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</si>
  <si>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</si>
  <si>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</si>
  <si>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</si>
  <si>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</si>
  <si>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</si>
  <si>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</si>
  <si>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</si>
  <si>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</si>
  <si>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</si>
  <si>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</si>
  <si>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</si>
  <si>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</si>
  <si>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</si>
  <si>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</si>
  <si>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</si>
  <si>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</si>
  <si>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</si>
  <si>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</si>
  <si>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</si>
  <si>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</si>
  <si>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</si>
  <si>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</si>
  <si>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</si>
  <si>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</si>
  <si>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</si>
  <si>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</si>
  <si>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</si>
  <si>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</si>
  <si>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</si>
  <si>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</si>
  <si>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</si>
  <si>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</si>
  <si>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</si>
  <si>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</si>
  <si>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</si>
  <si>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</si>
  <si>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</si>
  <si>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</si>
  <si>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</si>
  <si>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</si>
  <si>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</si>
  <si>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</si>
  <si>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</si>
  <si>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</si>
  <si>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</si>
  <si>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</si>
  <si>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</si>
  <si>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</si>
  <si>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</si>
  <si>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</si>
  <si>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</si>
  <si>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</si>
  <si>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</si>
  <si>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</si>
  <si>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</si>
  <si>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</si>
  <si>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</si>
  <si>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</si>
  <si>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</si>
  <si>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</si>
  <si>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</si>
  <si>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</si>
  <si>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</si>
  <si>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</si>
  <si>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</si>
  <si>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</si>
  <si>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</si>
  <si>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</si>
  <si>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</si>
  <si>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</si>
  <si>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</si>
  <si>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</si>
  <si>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</si>
  <si>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</si>
  <si>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</si>
  <si>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</si>
  <si>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</si>
  <si>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</si>
  <si>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</si>
  <si>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</si>
  <si>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</si>
  <si>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</si>
  <si>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</si>
  <si>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</si>
  <si>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</si>
  <si>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</si>
  <si>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</si>
  <si>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</si>
  <si>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</si>
  <si>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</si>
  <si>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</si>
  <si>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</si>
  <si>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</si>
  <si>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</si>
  <si>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</si>
  <si>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</si>
  <si>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</si>
  <si>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</si>
  <si>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</si>
  <si>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</si>
  <si>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</si>
  <si>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</si>
  <si>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</si>
  <si>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</si>
  <si>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</si>
  <si>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</si>
  <si>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</si>
  <si>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</si>
  <si>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</si>
  <si>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</si>
  <si>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</si>
  <si>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</si>
  <si>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</si>
  <si>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</si>
  <si>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</si>
  <si>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</si>
  <si>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</si>
  <si>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</si>
  <si>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</si>
  <si>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</si>
  <si>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</si>
  <si>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</si>
  <si>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</si>
  <si>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</si>
  <si>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</si>
  <si>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</si>
  <si>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</si>
  <si>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</si>
  <si>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</si>
  <si>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</si>
  <si>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</si>
  <si>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</si>
  <si>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</si>
  <si>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</si>
  <si>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</si>
  <si>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</si>
  <si>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</si>
  <si>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</si>
  <si>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</si>
  <si>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</si>
  <si>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</si>
  <si>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</si>
  <si>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</si>
  <si>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</si>
  <si>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</si>
  <si>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</si>
  <si>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</si>
  <si>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</si>
  <si>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</si>
  <si>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</si>
  <si>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</si>
  <si>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</si>
  <si>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</si>
  <si>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</si>
  <si>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</si>
  <si>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</si>
  <si>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</si>
  <si>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</si>
  <si>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</si>
  <si>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</si>
  <si>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</si>
  <si>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</si>
  <si>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</si>
  <si>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</si>
  <si>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</si>
  <si>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</si>
  <si>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</si>
  <si>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</si>
  <si>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</si>
  <si>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</si>
  <si>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</si>
  <si>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</si>
  <si>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</si>
  <si>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</si>
  <si>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</si>
  <si>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</si>
  <si>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</si>
  <si>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</si>
  <si>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</si>
  <si>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</si>
  <si>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</si>
  <si>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</si>
  <si>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</si>
  <si>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</si>
  <si>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</si>
  <si>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</si>
  <si>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</si>
  <si>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</si>
  <si>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</si>
  <si>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</si>
  <si>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</si>
  <si>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</si>
  <si>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</si>
  <si>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</si>
  <si>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</si>
  <si>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</si>
  <si>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</si>
  <si>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</si>
  <si>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</si>
  <si>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</si>
  <si>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</si>
  <si>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</si>
  <si>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</si>
  <si>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</si>
  <si>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</si>
  <si>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</si>
  <si>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</si>
  <si>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</si>
  <si>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</si>
  <si>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</si>
  <si>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</si>
  <si>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</si>
  <si>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</si>
  <si>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</si>
  <si>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</si>
  <si>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</si>
  <si>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</si>
  <si>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</si>
  <si>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</si>
  <si>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</si>
  <si>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</si>
  <si>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</si>
  <si>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</si>
  <si>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</si>
  <si>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</si>
  <si>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</si>
  <si>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</si>
  <si>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</si>
  <si>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</si>
  <si>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</si>
  <si>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</si>
  <si>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</si>
  <si>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</si>
  <si>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</si>
  <si>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</si>
  <si>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</si>
  <si>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</si>
  <si>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</si>
  <si>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</si>
  <si>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</si>
  <si>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</si>
  <si>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</si>
  <si>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</si>
  <si>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</si>
  <si>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</si>
  <si>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</si>
  <si>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</si>
  <si>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</si>
  <si>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</si>
  <si>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</si>
  <si>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</si>
  <si>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</si>
  <si>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</si>
  <si>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</si>
  <si>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</si>
  <si>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</si>
  <si>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</si>
  <si>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</si>
  <si>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</si>
  <si>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</si>
  <si>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</si>
  <si>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</si>
  <si>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</si>
  <si>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</si>
  <si>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</si>
  <si>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</si>
  <si>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</si>
  <si>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</si>
  <si>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</si>
  <si>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</si>
  <si>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</si>
  <si>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</si>
  <si>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</si>
  <si>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</si>
  <si>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</si>
  <si>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</si>
  <si>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</si>
  <si>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</si>
  <si>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</si>
  <si>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</si>
  <si>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</si>
  <si>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</si>
  <si>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</si>
  <si>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</si>
  <si>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</si>
  <si>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</si>
  <si>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</si>
  <si>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</si>
  <si>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</si>
  <si>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</si>
  <si>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</si>
  <si>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</si>
  <si>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</si>
  <si>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</si>
  <si>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</si>
  <si>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</si>
  <si>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</si>
  <si>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</si>
  <si>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</si>
  <si>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</si>
  <si>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</si>
  <si>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</si>
  <si>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</si>
  <si>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</si>
  <si>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</si>
  <si>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</si>
  <si>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</si>
  <si>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</si>
  <si>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</si>
  <si>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</si>
  <si>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</si>
  <si>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</si>
  <si>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</si>
  <si>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</si>
  <si>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</si>
  <si>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</si>
  <si>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</si>
  <si>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</si>
  <si>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</si>
  <si>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</si>
  <si>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</si>
  <si>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</si>
  <si>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</si>
  <si>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</si>
  <si>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</si>
  <si>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</si>
  <si>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</si>
  <si>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</si>
  <si>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</si>
  <si>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</si>
  <si>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</si>
  <si>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</si>
  <si>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</si>
  <si>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</si>
  <si>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</si>
  <si>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</si>
  <si>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</si>
  <si>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</si>
  <si>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</si>
  <si>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</si>
  <si>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</si>
  <si>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</si>
  <si>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</si>
  <si>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</si>
  <si>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</si>
  <si>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</si>
  <si>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</si>
  <si>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</si>
  <si>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</si>
  <si>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</si>
  <si>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</si>
  <si>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</si>
  <si>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</si>
  <si>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</si>
  <si>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</si>
  <si>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</si>
  <si>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</si>
  <si>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</si>
  <si>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</si>
  <si>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</si>
  <si>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</si>
  <si>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</si>
  <si>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</si>
  <si>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</si>
  <si>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</si>
  <si>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</si>
  <si>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</si>
  <si>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</si>
  <si>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</si>
  <si>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</si>
  <si>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</si>
  <si>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</si>
  <si>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</si>
  <si>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</si>
  <si>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</si>
  <si>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</si>
  <si>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</si>
  <si>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</si>
  <si>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</si>
  <si>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</si>
  <si>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</si>
  <si>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</si>
  <si>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</si>
  <si>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</si>
  <si>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</si>
  <si>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</si>
  <si>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</si>
  <si>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</si>
  <si>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</si>
  <si>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</si>
  <si>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</si>
  <si>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</si>
  <si>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</si>
  <si>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</si>
  <si>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</si>
  <si>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</si>
  <si>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</si>
  <si>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</si>
  <si>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</si>
  <si>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</si>
  <si>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</si>
  <si>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</si>
  <si>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</si>
  <si>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</si>
  <si>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</si>
  <si>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</si>
  <si>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</si>
  <si>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</si>
  <si>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</si>
  <si>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</si>
  <si>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</si>
  <si>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</si>
  <si>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</si>
  <si>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</si>
  <si>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</si>
  <si>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</si>
  <si>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</si>
  <si>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</si>
  <si>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</si>
  <si>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</si>
  <si>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</si>
  <si>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</si>
  <si>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</si>
  <si>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</si>
  <si>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</si>
  <si>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</si>
  <si>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</si>
  <si>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</si>
  <si>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</si>
  <si>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</si>
  <si>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</si>
  <si>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</si>
  <si>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</si>
  <si>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</si>
  <si>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</si>
  <si>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</si>
  <si>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</si>
  <si>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</si>
  <si>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</si>
  <si>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</si>
  <si>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</si>
  <si>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</si>
  <si>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</si>
  <si>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</si>
  <si>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</si>
  <si>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</si>
  <si>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</si>
  <si>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</si>
  <si>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</si>
  <si>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</si>
  <si>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</si>
  <si>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</si>
  <si>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</si>
  <si>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</si>
  <si>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</si>
  <si>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</si>
  <si>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</si>
  <si>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</si>
  <si>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</si>
  <si>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</si>
  <si>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</si>
  <si>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</si>
  <si>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</si>
  <si>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</si>
  <si>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</si>
  <si>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</si>
  <si>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</si>
  <si>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</si>
  <si>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</si>
  <si>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</si>
  <si>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</si>
  <si>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</si>
  <si>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</si>
  <si>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</si>
  <si>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</si>
  <si>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</si>
  <si>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</si>
  <si>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</si>
  <si>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</si>
  <si>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</si>
  <si>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</si>
  <si>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</si>
  <si>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</si>
  <si>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</si>
  <si>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</si>
  <si>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</si>
  <si>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</si>
  <si>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</si>
  <si>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</si>
  <si>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</si>
  <si>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</si>
  <si>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</si>
  <si>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</si>
  <si>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</si>
  <si>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</si>
  <si>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</si>
  <si>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</si>
  <si>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</si>
  <si>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</si>
  <si>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</si>
  <si>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</si>
  <si>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</si>
  <si>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</si>
  <si>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</si>
  <si>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</si>
  <si>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</si>
  <si>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</si>
  <si>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</si>
  <si>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</si>
  <si>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</si>
  <si>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</si>
  <si>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</si>
  <si>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</si>
  <si>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</si>
  <si>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</si>
  <si>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</si>
  <si>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</si>
  <si>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</si>
  <si>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</si>
  <si>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</si>
  <si>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</si>
  <si>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</si>
  <si>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</si>
  <si>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</si>
  <si>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</si>
  <si>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</si>
  <si>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</si>
  <si>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</si>
  <si>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</si>
  <si>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</si>
  <si>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</si>
  <si>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</si>
  <si>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</si>
  <si>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</si>
  <si>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</si>
  <si>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</si>
  <si>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</si>
  <si>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</si>
  <si>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</si>
  <si>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</si>
  <si>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</si>
  <si>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</si>
  <si>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</si>
  <si>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</si>
  <si>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</si>
  <si>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</si>
  <si>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</si>
  <si>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</si>
  <si>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</si>
  <si>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</si>
  <si>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</si>
  <si>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</si>
  <si>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</si>
  <si>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</si>
  <si>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</si>
  <si>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</si>
  <si>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</si>
  <si>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</si>
  <si>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</si>
  <si>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</si>
  <si>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</si>
  <si>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</si>
  <si>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</si>
  <si>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</si>
  <si>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</si>
  <si>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</si>
  <si>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</si>
  <si>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</si>
  <si>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</si>
  <si>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</si>
  <si>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</si>
  <si>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</si>
  <si>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</si>
  <si>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</si>
  <si>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</si>
  <si>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</si>
  <si>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</si>
  <si>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</si>
  <si>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</si>
  <si>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</si>
  <si>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</si>
  <si>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</si>
  <si>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</si>
  <si>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</si>
  <si>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</si>
  <si>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</si>
  <si>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</si>
  <si>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</si>
  <si>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</si>
  <si>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</si>
  <si>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</si>
  <si>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</si>
  <si>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</si>
  <si>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</si>
  <si>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</si>
  <si>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</si>
  <si>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</si>
  <si>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</si>
  <si>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</si>
  <si>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</si>
  <si>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</si>
  <si>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</si>
  <si>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</si>
  <si>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</si>
  <si>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</si>
  <si>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</si>
  <si>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</si>
  <si>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</si>
  <si>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</si>
  <si>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</si>
  <si>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</si>
  <si>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</si>
  <si>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</si>
  <si>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</si>
  <si>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</si>
  <si>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</si>
  <si>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</si>
  <si>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</si>
  <si>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</si>
  <si>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</si>
  <si>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</si>
  <si>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</si>
  <si>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</si>
  <si>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</si>
  <si>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</si>
  <si>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</si>
  <si>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</si>
  <si>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</si>
  <si>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</si>
  <si>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</si>
  <si>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</si>
  <si>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</si>
  <si>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</si>
  <si>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</si>
  <si>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</si>
  <si>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</si>
  <si>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</si>
  <si>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</si>
  <si>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</si>
  <si>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</si>
  <si>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</si>
  <si>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</si>
  <si>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</si>
  <si>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</si>
  <si>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</si>
  <si>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</si>
  <si>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</si>
  <si>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</si>
  <si>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</si>
  <si>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</si>
  <si>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</si>
  <si>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</si>
  <si>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</si>
  <si>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</si>
  <si>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</si>
  <si>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</si>
  <si>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</si>
  <si>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</si>
  <si>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</si>
  <si>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</si>
  <si>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</si>
  <si>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</si>
  <si>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</si>
  <si>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</si>
  <si>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</si>
  <si>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</si>
  <si>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</si>
  <si>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</si>
  <si>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</si>
  <si>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</si>
  <si>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</si>
  <si>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</si>
  <si>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</si>
  <si>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</si>
  <si>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</si>
  <si>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</si>
  <si>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</si>
  <si>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</si>
  <si>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</si>
  <si>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</si>
  <si>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</si>
  <si>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</si>
  <si>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</si>
  <si>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</si>
  <si>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</si>
  <si>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</si>
  <si>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</si>
  <si>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</si>
  <si>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</si>
  <si>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</si>
  <si>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</si>
  <si>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</si>
  <si>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</si>
  <si>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</si>
  <si>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</si>
  <si>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</si>
  <si>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</si>
  <si>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</si>
  <si>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</si>
  <si>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</si>
  <si>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</si>
  <si>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</si>
  <si>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</si>
  <si>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</si>
  <si>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</si>
  <si>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</si>
  <si>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</si>
  <si>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</si>
  <si>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</si>
  <si>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</si>
  <si>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</si>
  <si>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</si>
  <si>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</si>
  <si>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</si>
  <si>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</si>
  <si>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</si>
  <si>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</si>
  <si>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</si>
  <si>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</si>
  <si>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</si>
  <si>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</si>
  <si>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</si>
  <si>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</si>
  <si>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</si>
  <si>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</si>
  <si>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</si>
  <si>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</si>
  <si>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</si>
  <si>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</si>
  <si>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</si>
  <si>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</si>
  <si>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</si>
  <si>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</si>
  <si>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</si>
  <si>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</si>
  <si>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</si>
  <si>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</si>
  <si>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</si>
  <si>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</si>
  <si>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</si>
  <si>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</si>
  <si>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</si>
  <si>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</si>
  <si>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</si>
  <si>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</si>
  <si>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</si>
  <si>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</si>
  <si>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</si>
  <si>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</si>
  <si>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</si>
  <si>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</si>
  <si>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</si>
  <si>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</si>
  <si>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</si>
  <si>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</si>
  <si>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</si>
  <si>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</si>
  <si>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</si>
  <si>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</si>
  <si>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</si>
  <si>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</si>
  <si>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</si>
  <si>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</si>
  <si>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</si>
  <si>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</si>
  <si>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</si>
  <si>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</si>
  <si>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</si>
  <si>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</si>
  <si>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</si>
  <si>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</si>
  <si>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</si>
  <si>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</si>
  <si>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</si>
  <si>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</si>
  <si>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</si>
  <si>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</si>
  <si>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</si>
  <si>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</si>
  <si>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</si>
  <si>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</si>
  <si>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</si>
  <si>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</si>
  <si>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</si>
  <si>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</si>
  <si>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</si>
  <si>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</si>
  <si>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</si>
  <si>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</si>
  <si>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</si>
  <si>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</si>
  <si>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</si>
  <si>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</si>
  <si>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</si>
  <si>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</si>
  <si>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</si>
  <si>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</si>
  <si>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</si>
  <si>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</si>
  <si>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</si>
  <si>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</si>
  <si>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</si>
  <si>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</si>
  <si>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</si>
  <si>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</si>
  <si>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</si>
  <si>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</si>
  <si>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</si>
  <si>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</si>
  <si>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</si>
  <si>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</si>
  <si>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</si>
  <si>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</si>
  <si>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</si>
  <si>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</si>
  <si>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</si>
  <si>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</si>
  <si>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</si>
  <si>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</si>
  <si>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</si>
  <si>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</si>
  <si>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</si>
  <si>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</si>
  <si>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</si>
  <si>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</si>
  <si>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</si>
  <si>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</si>
  <si>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</si>
  <si>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</si>
  <si>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</si>
  <si>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</si>
  <si>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</si>
  <si>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</si>
  <si>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</si>
  <si>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</si>
  <si>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</si>
  <si>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</si>
  <si>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</si>
  <si>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</si>
  <si>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</si>
  <si>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</si>
  <si>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</si>
  <si>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</si>
  <si>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</si>
  <si>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</si>
  <si>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</si>
  <si>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</si>
  <si>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</si>
  <si>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</si>
  <si>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</si>
  <si>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</si>
  <si>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</si>
  <si>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</si>
  <si>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</si>
  <si>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</si>
  <si>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</si>
  <si>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</si>
  <si>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</si>
  <si>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</si>
  <si>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</si>
  <si>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</si>
  <si>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</si>
  <si>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</si>
  <si>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</si>
  <si>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</si>
  <si>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</si>
  <si>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</si>
  <si>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</si>
  <si>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</si>
  <si>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</si>
  <si>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</si>
  <si>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</si>
  <si>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</si>
  <si>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</si>
  <si>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</si>
  <si>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</si>
  <si>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</si>
  <si>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</si>
  <si>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</si>
  <si>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</si>
  <si>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</si>
  <si>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</si>
  <si>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</si>
  <si>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</si>
  <si>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</si>
  <si>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</si>
  <si>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</si>
  <si>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</si>
  <si>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</si>
  <si>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</si>
  <si>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</si>
  <si>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</si>
  <si>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</si>
  <si>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</si>
  <si>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</si>
  <si>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</si>
  <si>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</si>
  <si>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</si>
  <si>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</si>
  <si>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</si>
  <si>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</si>
  <si>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</si>
  <si>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</si>
  <si>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</si>
  <si>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</si>
  <si>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</si>
  <si>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</si>
  <si>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</si>
  <si>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</si>
  <si>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</si>
  <si>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</si>
  <si>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</si>
  <si>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</si>
  <si>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</si>
  <si>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</si>
  <si>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</si>
  <si>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</si>
  <si>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</si>
  <si>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</si>
  <si>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</si>
  <si>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</si>
  <si>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</si>
  <si>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</si>
  <si>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</si>
  <si>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</si>
  <si>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</si>
  <si>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</si>
  <si>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</si>
  <si>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</si>
  <si>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</si>
  <si>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</si>
  <si>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</si>
  <si>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</si>
  <si>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</si>
  <si>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</si>
  <si>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</si>
  <si>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</si>
  <si>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</si>
  <si>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</si>
  <si>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</si>
  <si>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</si>
  <si>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</si>
  <si>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</si>
  <si>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</si>
  <si>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</si>
  <si>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</si>
  <si>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</si>
  <si>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</si>
  <si>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</si>
  <si>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</si>
  <si>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</si>
  <si>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</si>
  <si>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</si>
  <si>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</si>
  <si>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</si>
  <si>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</si>
  <si>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</si>
  <si>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</si>
  <si>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</si>
  <si>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</si>
  <si>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</si>
  <si>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</si>
  <si>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</si>
  <si>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</si>
  <si>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</si>
  <si>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</si>
  <si>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</si>
  <si>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</si>
  <si>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</si>
  <si>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</si>
  <si>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</si>
  <si>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</si>
  <si>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</si>
  <si>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</si>
  <si>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</si>
  <si>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</si>
  <si>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</si>
  <si>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</si>
  <si>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</si>
  <si>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</si>
  <si>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</si>
  <si>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</si>
  <si>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</si>
  <si>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</si>
  <si>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</si>
  <si>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</si>
  <si>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</si>
  <si>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</si>
  <si>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</si>
  <si>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</si>
  <si>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</si>
  <si>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</si>
  <si>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</si>
  <si>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</si>
  <si>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</si>
  <si>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</si>
  <si>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</si>
  <si>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</si>
  <si>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</si>
  <si>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</si>
  <si>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</si>
  <si>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</si>
  <si>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</si>
  <si>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</si>
  <si>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</si>
  <si>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</si>
  <si>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</si>
  <si>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</si>
  <si>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</si>
  <si>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</si>
  <si>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</si>
  <si>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</si>
  <si>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</si>
  <si>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</si>
  <si>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</si>
  <si>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</si>
  <si>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</si>
  <si>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</si>
  <si>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</si>
  <si>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</si>
  <si>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</si>
  <si>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</si>
  <si>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</si>
  <si>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</si>
  <si>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</si>
  <si>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</si>
  <si>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</si>
  <si>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</si>
  <si>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</si>
  <si>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</si>
  <si>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</si>
  <si>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</si>
  <si>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</si>
  <si>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</si>
  <si>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</si>
  <si>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</si>
  <si>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</si>
  <si>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</si>
  <si>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</si>
  <si>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</si>
  <si>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</si>
  <si>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</si>
  <si>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</si>
  <si>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</si>
  <si>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</si>
  <si>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</si>
  <si>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</si>
  <si>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</si>
  <si>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</si>
  <si>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</si>
  <si>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</si>
  <si>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</si>
  <si>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</si>
  <si>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</si>
  <si>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</si>
  <si>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</si>
  <si>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</si>
  <si>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</si>
  <si>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</si>
  <si>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</si>
  <si>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</si>
  <si>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</si>
  <si>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</si>
  <si>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</si>
  <si>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</si>
  <si>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</si>
  <si>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</si>
  <si>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</si>
  <si>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</si>
  <si>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</si>
  <si>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</si>
  <si>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</si>
  <si>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</si>
  <si>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</si>
  <si>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</si>
  <si>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</si>
  <si>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</si>
  <si>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</si>
  <si>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</si>
  <si>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</si>
  <si>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</si>
  <si>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</si>
  <si>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</si>
  <si>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</si>
  <si>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</si>
  <si>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</si>
  <si>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</si>
  <si>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</si>
  <si>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</si>
  <si>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</si>
  <si>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</si>
  <si>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</si>
  <si>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</si>
  <si>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</si>
  <si>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</si>
  <si>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</si>
  <si>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</si>
  <si>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</si>
  <si>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</si>
  <si>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</si>
  <si>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</si>
  <si>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</si>
  <si>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</si>
  <si>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</si>
  <si>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</si>
  <si>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</si>
  <si>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</si>
  <si>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</si>
  <si>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</si>
  <si>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</si>
  <si>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</si>
  <si>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</si>
  <si>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</si>
  <si>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</si>
  <si>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</si>
  <si>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</si>
  <si>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</si>
  <si>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</si>
  <si>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</si>
  <si>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</si>
  <si>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</si>
  <si>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</si>
  <si>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</si>
  <si>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</si>
  <si>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</si>
  <si>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</si>
  <si>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</si>
  <si>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</si>
  <si>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</si>
  <si>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</si>
  <si>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</si>
  <si>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</si>
  <si>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</si>
  <si>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</si>
  <si>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</si>
  <si>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</si>
  <si>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</si>
  <si>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</si>
  <si>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</si>
  <si>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</si>
  <si>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</si>
  <si>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</si>
  <si>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</si>
  <si>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</si>
  <si>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</si>
  <si>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</si>
  <si>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</si>
  <si>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</si>
  <si>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</si>
  <si>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</si>
  <si>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</si>
  <si>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</si>
  <si>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</si>
  <si>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</si>
  <si>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</si>
  <si>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</si>
  <si>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</si>
  <si>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</si>
  <si>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</si>
  <si>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</si>
  <si>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</si>
  <si>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</si>
  <si>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</si>
  <si>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</si>
  <si>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</si>
  <si>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</si>
  <si>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</si>
  <si>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</si>
  <si>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</si>
  <si>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</si>
  <si>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</si>
  <si>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</si>
  <si>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</si>
  <si>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</si>
  <si>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</si>
  <si>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</si>
  <si>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</si>
  <si>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</si>
  <si>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</si>
  <si>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</si>
  <si>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</si>
  <si>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</si>
  <si>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</si>
  <si>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</si>
  <si>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</si>
  <si>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</si>
  <si>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</si>
  <si>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</si>
  <si>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</si>
  <si>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</si>
  <si>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</si>
  <si>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</si>
  <si>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</si>
  <si>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</si>
  <si>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</si>
  <si>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</si>
  <si>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</si>
  <si>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</si>
  <si>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</si>
  <si>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</si>
  <si>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</si>
  <si>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</si>
  <si>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</si>
  <si>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</si>
  <si>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</si>
  <si>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</si>
  <si>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</si>
  <si>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</si>
  <si>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</si>
  <si>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</si>
  <si>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</si>
  <si>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</si>
  <si>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</si>
  <si>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</si>
  <si>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</si>
  <si>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</si>
  <si>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</si>
  <si>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</si>
  <si>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</si>
  <si>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</si>
  <si>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</si>
  <si>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</si>
  <si>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</si>
  <si>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</si>
  <si>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</si>
  <si>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</si>
  <si>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</si>
  <si>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</si>
  <si>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</si>
  <si>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</si>
  <si>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</si>
  <si>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</si>
  <si>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</si>
  <si>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</si>
  <si>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</si>
  <si>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</si>
  <si>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</si>
  <si>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</si>
  <si>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</si>
  <si>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</si>
  <si>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</si>
  <si>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</si>
  <si>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</si>
  <si>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</si>
  <si>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</si>
  <si>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</si>
  <si>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</si>
  <si>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</si>
  <si>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</si>
  <si>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</si>
  <si>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</si>
  <si>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</si>
  <si>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</si>
  <si>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</si>
  <si>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</si>
  <si>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</si>
  <si>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</si>
  <si>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</si>
  <si>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</si>
  <si>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</si>
  <si>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</si>
  <si>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</si>
  <si>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</si>
  <si>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</si>
  <si>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</si>
  <si>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</si>
  <si>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</si>
  <si>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</si>
  <si>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</si>
  <si>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</si>
  <si>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</si>
  <si>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</si>
  <si>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</si>
  <si>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</si>
  <si>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</si>
  <si>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</si>
  <si>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</si>
  <si>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</si>
  <si>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</si>
  <si>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</si>
  <si>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</si>
  <si>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</si>
  <si>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</si>
  <si>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</si>
  <si>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</si>
  <si>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</si>
  <si>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</si>
  <si>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</si>
  <si>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</si>
  <si>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</si>
  <si>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</si>
  <si>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</si>
  <si>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</si>
  <si>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</si>
  <si>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</si>
  <si>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</si>
  <si>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</si>
  <si>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</si>
  <si>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</si>
  <si>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</si>
  <si>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</si>
  <si>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</si>
  <si>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</si>
  <si>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</si>
  <si>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</si>
  <si>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</si>
  <si>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</si>
  <si>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</si>
  <si>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</si>
  <si>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</si>
  <si>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</si>
  <si>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</si>
  <si>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</si>
  <si>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</si>
  <si>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</si>
  <si>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</si>
  <si>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</si>
  <si>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</si>
  <si>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</si>
  <si>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</si>
  <si>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</si>
  <si>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</si>
  <si>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</si>
  <si>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</si>
  <si>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</si>
  <si>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</si>
  <si>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</si>
  <si>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</si>
  <si>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</si>
  <si>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</si>
  <si>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</si>
  <si>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</si>
  <si>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</si>
  <si>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</si>
  <si>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</si>
  <si>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</si>
  <si>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</si>
  <si>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</si>
  <si>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</si>
  <si>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</si>
  <si>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</si>
  <si>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</si>
  <si>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</si>
  <si>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</si>
  <si>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</si>
  <si>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</si>
  <si>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</si>
  <si>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</si>
  <si>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</si>
  <si>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</si>
  <si>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</si>
  <si>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</si>
  <si>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</si>
  <si>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</si>
  <si>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</si>
  <si>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</si>
  <si>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</si>
  <si>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</si>
  <si>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</si>
  <si>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</si>
  <si>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</si>
  <si>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</si>
  <si>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</si>
  <si>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</si>
  <si>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</si>
  <si>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</si>
  <si>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</si>
  <si>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</si>
  <si>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</si>
  <si>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</si>
  <si>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</si>
  <si>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</si>
  <si>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</si>
  <si>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</si>
  <si>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</si>
  <si>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</si>
  <si>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</si>
  <si>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</si>
  <si>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</si>
  <si>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</si>
  <si>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</si>
  <si>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</si>
  <si>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</si>
  <si>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</si>
  <si>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</si>
  <si>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</si>
  <si>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</si>
  <si>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</si>
  <si>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</si>
  <si>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</si>
  <si>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</si>
  <si>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</si>
  <si>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</si>
  <si>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</si>
  <si>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</si>
  <si>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</si>
  <si>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</si>
  <si>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</si>
  <si>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</si>
  <si>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</si>
  <si>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</si>
  <si>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</si>
  <si>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</si>
  <si>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</si>
  <si>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</si>
  <si>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</si>
  <si>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</si>
  <si>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</si>
  <si>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</si>
  <si>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</si>
  <si>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</si>
  <si>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</si>
  <si>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</si>
  <si>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</si>
  <si>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</si>
  <si>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</si>
  <si>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</si>
  <si>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</si>
  <si>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</si>
  <si>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</si>
  <si>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</si>
  <si>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</si>
  <si>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</si>
  <si>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</si>
  <si>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</si>
  <si>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</si>
  <si>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</si>
  <si>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</si>
  <si>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</si>
  <si>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</si>
  <si>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</si>
  <si>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</si>
  <si>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</si>
  <si>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</si>
  <si>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</si>
  <si>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</si>
  <si>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</si>
  <si>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</si>
  <si>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</si>
  <si>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</si>
  <si>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</si>
  <si>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</si>
  <si>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</si>
  <si>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</si>
  <si>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</si>
  <si>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</si>
  <si>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</si>
  <si>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</si>
  <si>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</si>
  <si>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</si>
  <si>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</si>
  <si>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</si>
  <si>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</si>
  <si>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</si>
  <si>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</si>
  <si>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</si>
  <si>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</si>
  <si>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</si>
  <si>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</si>
  <si>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</si>
  <si>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</si>
  <si>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</si>
  <si>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</si>
  <si>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</si>
  <si>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</si>
  <si>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</si>
  <si>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</si>
  <si>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</si>
  <si>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</si>
  <si>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</si>
  <si>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</si>
  <si>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</si>
  <si>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</si>
  <si>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</si>
  <si>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</si>
  <si>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</si>
  <si>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</si>
  <si>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</si>
  <si>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</si>
  <si>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</si>
  <si>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</si>
  <si>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</si>
  <si>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</si>
  <si>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</si>
  <si>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</si>
  <si>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</si>
  <si>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</si>
  <si>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</si>
  <si>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</si>
  <si>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</si>
  <si>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</si>
  <si>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</si>
  <si>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</si>
  <si>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</si>
  <si>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</si>
  <si>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</si>
  <si>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</si>
  <si>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</si>
  <si>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</si>
  <si>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</si>
  <si>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</si>
  <si>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</si>
  <si>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</si>
  <si>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</si>
  <si>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</si>
  <si>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</si>
  <si>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</si>
  <si>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</si>
  <si>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</si>
  <si>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</si>
  <si>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</si>
  <si>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</si>
  <si>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</si>
  <si>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</si>
  <si>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</si>
  <si>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</si>
  <si>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</si>
  <si>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</si>
  <si>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</si>
  <si>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</si>
  <si>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</si>
  <si>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</si>
  <si>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</si>
  <si>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</si>
  <si>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</si>
  <si>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</si>
  <si>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</si>
  <si>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</si>
  <si>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</si>
  <si>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</si>
  <si>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</si>
  <si>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</si>
  <si>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</si>
  <si>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</si>
  <si>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</si>
  <si>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</si>
  <si>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</si>
  <si>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</si>
  <si>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</si>
  <si>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</si>
  <si>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</si>
  <si>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</si>
  <si>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</si>
  <si>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</si>
  <si>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</si>
  <si>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</si>
  <si>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</si>
  <si>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</si>
  <si>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</si>
  <si>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</si>
  <si>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</si>
  <si>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</si>
  <si>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</si>
  <si>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</si>
  <si>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</si>
  <si>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</si>
  <si>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</si>
  <si>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</si>
  <si>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</si>
  <si>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</si>
  <si>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</si>
  <si>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</si>
  <si>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</si>
  <si>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</si>
  <si>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</si>
  <si>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</si>
  <si>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</si>
  <si>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</si>
  <si>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</si>
  <si>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</si>
  <si>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</si>
  <si>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</si>
  <si>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</si>
  <si>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</si>
  <si>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</si>
  <si>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</si>
  <si>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</si>
  <si>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</si>
  <si>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</si>
  <si>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</si>
  <si>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</si>
  <si>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</si>
  <si>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</si>
  <si>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</si>
  <si>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</si>
  <si>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</si>
  <si>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</si>
  <si>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</si>
  <si>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</si>
  <si>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</si>
  <si>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</si>
  <si>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</si>
  <si>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</si>
  <si>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</si>
  <si>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</si>
  <si>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</si>
  <si>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</si>
  <si>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</si>
  <si>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</si>
  <si>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</si>
  <si>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</si>
  <si>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</si>
  <si>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</si>
  <si>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</si>
  <si>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</si>
  <si>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</si>
  <si>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</si>
  <si>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</si>
  <si>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</si>
  <si>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</si>
  <si>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</si>
  <si>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</si>
  <si>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</si>
  <si>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</si>
  <si>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</si>
  <si>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</si>
  <si>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</si>
  <si>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</si>
  <si>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</si>
  <si>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</si>
  <si>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</si>
  <si>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</si>
  <si>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</si>
  <si>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</si>
  <si>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</si>
  <si>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</si>
  <si>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</si>
  <si>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</si>
  <si>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</si>
  <si>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</si>
  <si>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</si>
  <si>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</si>
  <si>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</si>
  <si>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</si>
  <si>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</si>
  <si>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</si>
  <si>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</si>
  <si>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</si>
  <si>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</si>
  <si>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</si>
  <si>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</si>
  <si>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</si>
  <si>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</si>
  <si>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</si>
  <si>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</si>
  <si>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</si>
  <si>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</si>
  <si>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</si>
  <si>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</si>
  <si>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</si>
  <si>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</si>
  <si>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</si>
  <si>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</si>
  <si>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</si>
  <si>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</si>
  <si>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</si>
  <si>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</si>
  <si>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</si>
  <si>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</si>
  <si>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</si>
  <si>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</si>
  <si>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</si>
  <si>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</si>
  <si>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</si>
  <si>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</si>
  <si>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</si>
  <si>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</si>
  <si>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</si>
  <si>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</si>
  <si>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</si>
  <si>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</si>
  <si>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</si>
  <si>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</si>
  <si>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</si>
  <si>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</si>
  <si>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</si>
  <si>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</si>
  <si>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</si>
  <si>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</si>
  <si>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</si>
  <si>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</si>
  <si>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</si>
  <si>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</si>
  <si>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</si>
  <si>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</si>
  <si>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</si>
  <si>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</si>
  <si>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</si>
  <si>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</si>
  <si>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</si>
  <si>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</si>
  <si>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</si>
  <si>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</si>
  <si>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</si>
  <si>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</si>
  <si>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</si>
  <si>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</si>
  <si>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</si>
  <si>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</si>
  <si>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</si>
  <si>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</si>
  <si>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</si>
  <si>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</si>
  <si>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</si>
  <si>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</si>
  <si>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</si>
  <si>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</si>
  <si>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</si>
  <si>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</si>
  <si>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</si>
  <si>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</si>
  <si>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</si>
  <si>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</si>
  <si>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</si>
  <si>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</si>
  <si>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</si>
  <si>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</si>
  <si>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</si>
  <si>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</si>
  <si>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</si>
  <si>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</si>
  <si>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</si>
  <si>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</si>
  <si>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</si>
  <si>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</si>
  <si>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</si>
  <si>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</si>
  <si>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</si>
  <si>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</si>
  <si>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</si>
  <si>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</si>
  <si>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</si>
  <si>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</si>
  <si>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</si>
  <si>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</si>
  <si>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</si>
  <si>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</si>
  <si>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</si>
  <si>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</si>
  <si>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</si>
  <si>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</si>
  <si>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</si>
  <si>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</si>
  <si>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</si>
  <si>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</si>
  <si>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</si>
  <si>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</si>
  <si>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</si>
  <si>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</si>
  <si>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</si>
  <si>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</si>
  <si>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</si>
  <si>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</si>
  <si>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</si>
  <si>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</si>
  <si>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</si>
  <si>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</si>
  <si>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</si>
  <si>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</si>
  <si>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</si>
  <si>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</si>
  <si>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</si>
  <si>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</si>
  <si>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</si>
  <si>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</si>
  <si>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</si>
  <si>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</si>
  <si>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</si>
  <si>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</si>
  <si>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</si>
  <si>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</si>
  <si>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</si>
  <si>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</si>
  <si>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</si>
  <si>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</si>
  <si>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</si>
  <si>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</si>
  <si>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</si>
  <si>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</si>
  <si>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</si>
  <si>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</si>
  <si>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</si>
  <si>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</si>
  <si>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</si>
  <si>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</si>
  <si>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</si>
  <si>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</si>
  <si>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</si>
  <si>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</si>
  <si>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</si>
  <si>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</si>
  <si>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</si>
  <si>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</si>
  <si>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</si>
  <si>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</si>
  <si>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</si>
  <si>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</si>
  <si>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</si>
  <si>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</si>
  <si>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</si>
  <si>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</si>
  <si>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</si>
  <si>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</si>
  <si>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</si>
  <si>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</si>
  <si>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</si>
  <si>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</si>
  <si>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</si>
  <si>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</si>
  <si>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</si>
  <si>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</si>
  <si>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</si>
  <si>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</si>
  <si>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</si>
  <si>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</si>
  <si>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</si>
  <si>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</si>
  <si>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</si>
  <si>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</si>
  <si>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</si>
  <si>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</si>
  <si>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</si>
  <si>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</si>
  <si>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</si>
  <si>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</si>
  <si>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</si>
  <si>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</si>
  <si>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</si>
  <si>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</si>
  <si>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</si>
  <si>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</si>
  <si>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</si>
  <si>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</si>
  <si>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</si>
  <si>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</si>
  <si>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</si>
  <si>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</si>
  <si>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</si>
  <si>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</si>
  <si>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</si>
  <si>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</si>
  <si>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</si>
  <si>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</si>
  <si>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</si>
  <si>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</si>
  <si>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</si>
  <si>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</si>
  <si>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</si>
  <si>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</si>
  <si>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</si>
  <si>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</si>
  <si>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</si>
  <si>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</si>
  <si>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</si>
  <si>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</si>
  <si>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</si>
  <si>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</si>
  <si>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</si>
  <si>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</si>
  <si>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</si>
  <si>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</si>
  <si>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</si>
  <si>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</si>
  <si>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</si>
  <si>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</si>
  <si>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</si>
  <si>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</si>
  <si>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</si>
  <si>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</si>
  <si>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</si>
  <si>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</si>
  <si>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</si>
  <si>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</si>
  <si>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</si>
  <si>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</si>
  <si>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</si>
  <si>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</si>
  <si>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</si>
  <si>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</si>
  <si>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</si>
  <si>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</si>
  <si>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</si>
  <si>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</si>
  <si>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</si>
  <si>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</si>
  <si>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</si>
  <si>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</si>
  <si>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</si>
  <si>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</si>
  <si>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</si>
  <si>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</si>
  <si>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</si>
  <si>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</si>
  <si>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</si>
  <si>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</si>
  <si>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</si>
  <si>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</si>
  <si>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</si>
  <si>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</si>
  <si>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</si>
  <si>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</si>
  <si>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</si>
  <si>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</si>
  <si>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</si>
  <si>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</si>
  <si>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</si>
  <si>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</si>
  <si>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</si>
  <si>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</si>
  <si>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</si>
  <si>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</si>
  <si>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</si>
  <si>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</si>
  <si>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</si>
  <si>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</si>
  <si>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</si>
  <si>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</si>
  <si>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</si>
  <si>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</si>
  <si>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</si>
  <si>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</si>
  <si>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</si>
  <si>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</si>
  <si>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</si>
  <si>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</si>
  <si>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</si>
  <si>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</si>
  <si>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</si>
  <si>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</si>
  <si>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</si>
  <si>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</si>
  <si>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</si>
  <si>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</si>
  <si>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</si>
  <si>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</si>
  <si>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</si>
  <si>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</si>
  <si>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</si>
  <si>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</si>
  <si>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</si>
  <si>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</si>
  <si>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</si>
  <si>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</si>
  <si>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</si>
  <si>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</si>
  <si>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</si>
  <si>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</si>
  <si>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</si>
  <si>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</si>
  <si>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</si>
  <si>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</si>
  <si>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</si>
  <si>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</si>
  <si>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</si>
  <si>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</si>
  <si>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</si>
  <si>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</si>
  <si>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</si>
  <si>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</si>
  <si>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</si>
  <si>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</si>
  <si>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</si>
  <si>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</si>
  <si>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</si>
  <si>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</si>
  <si>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</si>
  <si>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</si>
  <si>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</si>
  <si>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</si>
  <si>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</si>
  <si>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</si>
  <si>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</si>
  <si>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</si>
  <si>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</si>
  <si>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</si>
  <si>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</si>
  <si>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</si>
  <si>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</si>
  <si>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</si>
  <si>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</si>
  <si>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</si>
  <si>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</si>
  <si>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</si>
  <si>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</si>
  <si>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</si>
  <si>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</si>
  <si>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</si>
  <si>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</si>
  <si>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</si>
  <si>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</si>
  <si>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</si>
  <si>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</si>
  <si>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</si>
  <si>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</si>
  <si>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</si>
  <si>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</si>
  <si>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</si>
  <si>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</si>
  <si>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</si>
  <si>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</si>
  <si>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</si>
  <si>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</si>
  <si>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</si>
  <si>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</si>
  <si>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</si>
  <si>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</si>
  <si>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</si>
  <si>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</si>
  <si>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</si>
  <si>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</si>
  <si>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</si>
  <si>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</si>
  <si>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</si>
  <si>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</si>
  <si>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</si>
  <si>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</si>
  <si>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</si>
  <si>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</si>
  <si>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</si>
  <si>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</si>
  <si>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</si>
  <si>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</si>
  <si>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</si>
  <si>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</si>
  <si>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</si>
  <si>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</si>
  <si>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</si>
  <si>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</si>
  <si>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</si>
  <si>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</si>
  <si>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</si>
  <si>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</si>
  <si>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</si>
  <si>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</si>
  <si>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</si>
  <si>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</si>
  <si>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</si>
  <si>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</si>
  <si>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</si>
  <si>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</si>
  <si>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</si>
  <si>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</si>
  <si>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</si>
  <si>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</si>
  <si>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</si>
  <si>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</si>
  <si>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</si>
  <si>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</si>
  <si>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</si>
  <si>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</si>
  <si>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</si>
  <si>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</si>
  <si>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</si>
  <si>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</si>
  <si>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</si>
  <si>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</si>
  <si>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</si>
  <si>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</si>
  <si>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</si>
  <si>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</si>
  <si>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</si>
  <si>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</si>
  <si>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</si>
  <si>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</si>
  <si>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</si>
  <si>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</si>
  <si>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</si>
  <si>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</si>
  <si>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</si>
  <si>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</si>
  <si>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</si>
  <si>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</si>
  <si>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</si>
  <si>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</si>
  <si>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</si>
  <si>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</si>
  <si>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</si>
  <si>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</si>
  <si>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</si>
  <si>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</si>
  <si>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</si>
  <si>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</si>
  <si>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</si>
  <si>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</si>
  <si>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</si>
  <si>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</si>
  <si>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</si>
  <si>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</si>
  <si>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</si>
  <si>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</si>
  <si>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</si>
  <si>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</si>
  <si>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</si>
  <si>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</si>
  <si>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</si>
  <si>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</si>
  <si>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</si>
  <si>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</si>
  <si>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</si>
  <si>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</si>
  <si>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</si>
  <si>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</si>
  <si>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</si>
  <si>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</si>
  <si>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</si>
  <si>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</si>
  <si>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</si>
  <si>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</si>
  <si>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</si>
  <si>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</si>
  <si>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</si>
  <si>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</si>
  <si>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</si>
  <si>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</si>
  <si>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</si>
  <si>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</si>
  <si>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</si>
  <si>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</si>
  <si>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</si>
  <si>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</si>
  <si>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</si>
  <si>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</si>
  <si>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</si>
  <si>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</si>
  <si>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</si>
  <si>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</si>
  <si>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</si>
  <si>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</si>
  <si>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</si>
  <si>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</si>
  <si>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</si>
  <si>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</si>
  <si>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</si>
  <si>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</si>
  <si>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</si>
  <si>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</si>
  <si>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</si>
  <si>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</si>
  <si>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</si>
  <si>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</si>
  <si>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</si>
  <si>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</si>
  <si>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</si>
  <si>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</si>
  <si>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</si>
  <si>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</si>
  <si>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</si>
  <si>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</si>
  <si>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</si>
  <si>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</si>
  <si>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</si>
  <si>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</si>
  <si>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</si>
  <si>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</si>
  <si>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</si>
  <si>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</si>
  <si>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</si>
  <si>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</si>
  <si>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</si>
  <si>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</si>
  <si>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</si>
  <si>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</si>
  <si>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</si>
  <si>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</si>
  <si>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</si>
  <si>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</si>
  <si>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</si>
  <si>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</si>
  <si>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</si>
  <si>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</si>
  <si>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</si>
  <si>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</si>
  <si>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</si>
  <si>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</si>
  <si>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</si>
  <si>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</si>
  <si>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</si>
  <si>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</si>
  <si>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</si>
  <si>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</si>
  <si>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</si>
  <si>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</si>
  <si>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</si>
  <si>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</si>
  <si>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</si>
  <si>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</si>
  <si>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</si>
  <si>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</si>
  <si>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</si>
  <si>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</si>
  <si>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</si>
  <si>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</si>
  <si>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</si>
  <si>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</si>
  <si>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</si>
  <si>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</si>
  <si>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</si>
  <si>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</si>
  <si>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</si>
  <si>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</si>
  <si>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</si>
  <si>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</si>
  <si>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</si>
  <si>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</si>
  <si>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</si>
  <si>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</si>
  <si>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</si>
  <si>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</si>
  <si>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</si>
  <si>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</si>
  <si>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</si>
  <si>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</si>
  <si>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</si>
  <si>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</si>
  <si>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</si>
  <si>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</si>
  <si>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</si>
  <si>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</si>
  <si>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</si>
  <si>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</si>
  <si>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</si>
  <si>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</si>
  <si>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</si>
  <si>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</si>
  <si>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</si>
  <si>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</si>
  <si>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</si>
  <si>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</si>
  <si>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</si>
  <si>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</si>
  <si>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</si>
  <si>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</si>
  <si>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</si>
  <si>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</si>
  <si>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</si>
  <si>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</si>
  <si>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</si>
  <si>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</si>
  <si>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</si>
  <si>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</si>
  <si>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</si>
  <si>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</si>
  <si>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</si>
  <si>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</si>
  <si>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</si>
  <si>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</si>
  <si>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</si>
  <si>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</si>
  <si>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</si>
  <si>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</si>
  <si>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</si>
  <si>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</si>
  <si>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</si>
  <si>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</si>
  <si>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</si>
  <si>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</si>
  <si>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</si>
  <si>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</si>
  <si>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</si>
  <si>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</si>
  <si>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</si>
  <si>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</si>
  <si>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</si>
  <si>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</si>
  <si>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</si>
  <si>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</si>
  <si>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</si>
  <si>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</si>
  <si>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</si>
  <si>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</si>
  <si>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</si>
  <si>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</si>
  <si>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</si>
  <si>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</si>
  <si>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</si>
  <si>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</si>
  <si>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</si>
  <si>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</si>
  <si>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</si>
  <si>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</si>
  <si>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</si>
  <si>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</si>
  <si>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</si>
  <si>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</si>
  <si>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</si>
  <si>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</si>
  <si>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</si>
  <si>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</si>
  <si>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</si>
  <si>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</si>
  <si>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</si>
  <si>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</si>
  <si>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</si>
  <si>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</si>
  <si>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</si>
  <si>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</si>
  <si>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</si>
  <si>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</si>
  <si>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</si>
  <si>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</si>
  <si>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</si>
  <si>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</si>
  <si>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</si>
  <si>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</si>
  <si>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</si>
  <si>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</si>
  <si>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</si>
  <si>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</si>
  <si>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</si>
  <si>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</si>
  <si>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</si>
  <si>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</si>
  <si>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</si>
  <si>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</si>
  <si>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</si>
  <si>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</si>
  <si>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</si>
  <si>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</si>
  <si>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</si>
  <si>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</si>
  <si>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</si>
  <si>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</si>
  <si>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</si>
  <si>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</si>
  <si>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</si>
  <si>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</si>
  <si>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</si>
  <si>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</si>
  <si>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</si>
  <si>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</si>
  <si>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</si>
  <si>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</si>
  <si>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</si>
  <si>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</si>
  <si>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</si>
  <si>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</si>
  <si>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</si>
  <si>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</si>
  <si>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</si>
  <si>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</si>
  <si>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</si>
  <si>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</si>
  <si>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</si>
  <si>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</si>
  <si>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</si>
  <si>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</si>
  <si>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</si>
  <si>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</si>
  <si>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</si>
  <si>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</si>
  <si>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</si>
  <si>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</si>
  <si>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</si>
  <si>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</si>
  <si>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</si>
  <si>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</si>
  <si>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</si>
  <si>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</si>
  <si>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</si>
  <si>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</si>
  <si>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</si>
  <si>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</si>
  <si>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</si>
  <si>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</si>
  <si>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</si>
  <si>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</si>
  <si>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</si>
  <si>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</si>
  <si>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</si>
  <si>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</si>
  <si>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</si>
  <si>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</si>
  <si>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</si>
  <si>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</si>
  <si>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</si>
  <si>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</si>
  <si>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</si>
  <si>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</si>
  <si>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</si>
  <si>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</si>
  <si>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</si>
  <si>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</si>
  <si>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</si>
  <si>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</si>
  <si>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</si>
  <si>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</si>
  <si>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</si>
  <si>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</si>
  <si>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</si>
  <si>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</si>
  <si>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</si>
  <si>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</si>
  <si>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</si>
  <si>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</si>
  <si>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</si>
  <si>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</si>
  <si>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</si>
  <si>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</si>
  <si>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</si>
  <si>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</si>
  <si>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</si>
  <si>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</si>
  <si>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</si>
  <si>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</si>
  <si>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</si>
  <si>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</si>
  <si>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</si>
  <si>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</si>
  <si>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</si>
  <si>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</si>
  <si>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</si>
  <si>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</si>
  <si>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</si>
  <si>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</si>
  <si>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</si>
  <si>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</si>
  <si>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</si>
  <si>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</si>
  <si>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</si>
  <si>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</si>
  <si>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</si>
  <si>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</si>
  <si>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</si>
  <si>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</si>
  <si>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</si>
  <si>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</si>
  <si>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</si>
  <si>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</si>
  <si>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</si>
  <si>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</si>
  <si>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</si>
  <si>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</si>
  <si>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</si>
  <si>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</si>
  <si>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</si>
  <si>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</si>
  <si>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</si>
  <si>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</si>
  <si>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</si>
  <si>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</si>
  <si>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</si>
  <si>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</si>
  <si>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</si>
  <si>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</si>
  <si>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</si>
  <si>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</si>
  <si>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</si>
  <si>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</si>
  <si>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</si>
  <si>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</si>
  <si>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</si>
  <si>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</si>
  <si>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</si>
  <si>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</si>
  <si>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</si>
  <si>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</si>
  <si>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</si>
  <si>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</si>
  <si>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</si>
  <si>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</si>
  <si>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</si>
  <si>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</si>
  <si>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</si>
  <si>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</si>
  <si>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</si>
  <si>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</si>
  <si>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</si>
  <si>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</si>
  <si>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</si>
  <si>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</si>
  <si>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</si>
  <si>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</si>
  <si>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</si>
  <si>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</si>
  <si>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</si>
  <si>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</si>
  <si>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</si>
  <si>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</si>
  <si>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</si>
  <si>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</si>
  <si>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</si>
  <si>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</si>
  <si>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</si>
  <si>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</si>
  <si>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</si>
  <si>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</si>
  <si>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</si>
  <si>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</si>
  <si>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</si>
  <si>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</si>
  <si>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</si>
  <si>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</si>
  <si>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</si>
  <si>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</si>
  <si>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</si>
  <si>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</si>
  <si>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</si>
  <si>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</si>
  <si>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</si>
  <si>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</si>
  <si>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</si>
  <si>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</si>
  <si>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</si>
  <si>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</si>
  <si>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</si>
  <si>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</si>
  <si>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</si>
  <si>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</si>
  <si>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</si>
  <si>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</si>
  <si>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</si>
  <si>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</si>
  <si>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</si>
  <si>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</si>
  <si>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</si>
  <si>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</si>
  <si>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</si>
  <si>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</si>
  <si>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</si>
  <si>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</si>
  <si>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</si>
  <si>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</si>
  <si>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</si>
  <si>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</si>
  <si>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</si>
  <si>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</si>
  <si>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</si>
  <si>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</si>
  <si>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</si>
  <si>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</si>
  <si>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</si>
  <si>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</si>
  <si>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</si>
  <si>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</si>
  <si>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</si>
  <si>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</si>
  <si>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</si>
  <si>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</si>
  <si>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</si>
  <si>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</si>
  <si>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</si>
  <si>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</si>
  <si>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</si>
  <si>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</si>
  <si>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</si>
  <si>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</si>
  <si>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</si>
  <si>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</si>
  <si>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</si>
  <si>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</si>
  <si>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</si>
  <si>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</si>
  <si>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</si>
  <si>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</si>
  <si>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</si>
  <si>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</si>
  <si>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</si>
  <si>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</si>
  <si>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</si>
  <si>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</si>
  <si>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</si>
  <si>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</si>
  <si>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</si>
  <si>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</si>
  <si>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</si>
  <si>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</si>
  <si>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</si>
  <si>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</si>
  <si>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</si>
  <si>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</si>
  <si>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</si>
  <si>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</si>
  <si>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</si>
  <si>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</si>
  <si>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</si>
  <si>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</si>
  <si>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</si>
  <si>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</si>
  <si>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</si>
  <si>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</si>
  <si>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</si>
  <si>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</si>
  <si>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</si>
  <si>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</si>
  <si>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</si>
  <si>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</si>
  <si>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</si>
  <si>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</si>
  <si>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</si>
  <si>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</si>
  <si>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</si>
  <si>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</si>
  <si>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</si>
  <si>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</si>
  <si>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</si>
  <si>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</si>
  <si>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</si>
  <si>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</si>
  <si>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</si>
  <si>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</si>
  <si>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</si>
  <si>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</si>
  <si>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</si>
  <si>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</si>
  <si>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</si>
  <si>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</si>
  <si>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</si>
  <si>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</si>
  <si>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</si>
  <si>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</si>
  <si>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</si>
  <si>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</si>
  <si>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</si>
  <si>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</si>
  <si>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</si>
  <si>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</si>
  <si>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</si>
  <si>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</si>
  <si>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</si>
  <si>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</si>
  <si>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</si>
  <si>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</si>
  <si>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</si>
  <si>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</si>
  <si>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</si>
  <si>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</si>
  <si>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</si>
  <si>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</si>
  <si>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</si>
  <si>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</si>
  <si>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</si>
  <si>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</si>
  <si>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</si>
  <si>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</si>
  <si>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</si>
  <si>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</si>
  <si>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</si>
  <si>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</si>
  <si>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</si>
  <si>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</si>
  <si>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</si>
  <si>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</si>
  <si>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</si>
  <si>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</si>
  <si>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</si>
  <si>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</si>
  <si>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</si>
  <si>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</si>
  <si>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</si>
  <si>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</si>
  <si>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</si>
  <si>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</si>
  <si>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</si>
  <si>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</si>
  <si>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</si>
  <si>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</si>
  <si>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</si>
  <si>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</si>
  <si>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</si>
  <si>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</si>
  <si>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</si>
  <si>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</si>
  <si>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</si>
  <si>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</si>
  <si>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</si>
  <si>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</si>
  <si>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</si>
  <si>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</si>
  <si>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</si>
  <si>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</si>
  <si>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</si>
  <si>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</si>
  <si>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</si>
  <si>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</si>
  <si>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</si>
  <si>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</si>
  <si>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</si>
  <si>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</si>
  <si>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</si>
  <si>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</si>
  <si>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</si>
  <si>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</si>
  <si>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</si>
  <si>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</si>
  <si>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</si>
  <si>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</si>
  <si>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</si>
  <si>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</si>
  <si>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</si>
  <si>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</si>
  <si>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</si>
  <si>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</si>
  <si>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</si>
  <si>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</si>
  <si>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</si>
  <si>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</si>
  <si>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</si>
  <si>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</si>
  <si>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</si>
  <si>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</si>
  <si>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</si>
  <si>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</si>
  <si>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</si>
  <si>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</si>
  <si>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</si>
  <si>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</si>
  <si>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</si>
  <si>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</si>
  <si>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</si>
  <si>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</si>
  <si>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</si>
  <si>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</si>
  <si>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</si>
  <si>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</si>
  <si>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</si>
  <si>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</si>
  <si>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</si>
  <si>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</si>
  <si>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</si>
  <si>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</si>
  <si>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</si>
  <si>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</si>
  <si>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</si>
  <si>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</si>
  <si>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</si>
  <si>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</si>
  <si>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</si>
  <si>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</si>
  <si>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</si>
  <si>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</si>
  <si>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</si>
  <si>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</si>
  <si>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</si>
  <si>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</si>
  <si>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</si>
  <si>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</si>
  <si>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</si>
  <si>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</si>
  <si>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</si>
  <si>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</si>
  <si>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</si>
  <si>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</si>
  <si>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</si>
  <si>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</si>
  <si>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</si>
  <si>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</si>
  <si>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</si>
  <si>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</si>
  <si>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</si>
  <si>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</si>
  <si>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</si>
  <si>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</si>
  <si>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</si>
  <si>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</si>
  <si>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</si>
  <si>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</si>
  <si>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</si>
  <si>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</si>
  <si>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</si>
  <si>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</si>
  <si>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</si>
  <si>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</si>
  <si>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</si>
  <si>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</si>
  <si>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</si>
  <si>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</si>
  <si>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</si>
  <si>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</si>
  <si>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</si>
  <si>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</si>
  <si>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</si>
  <si>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</si>
  <si>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</si>
  <si>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</si>
  <si>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</si>
  <si>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</si>
  <si>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</si>
  <si>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</si>
  <si>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</si>
  <si>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</si>
  <si>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</si>
  <si>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</si>
  <si>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</si>
  <si>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</si>
  <si>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</si>
  <si>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</si>
  <si>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</si>
  <si>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</si>
  <si>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</si>
  <si>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</si>
  <si>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</si>
  <si>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</si>
  <si>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</si>
  <si>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</si>
  <si>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</si>
  <si>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</si>
  <si>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</si>
  <si>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</si>
  <si>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</si>
  <si>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</si>
  <si>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</si>
  <si>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</si>
  <si>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</si>
  <si>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</si>
  <si>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</si>
  <si>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</si>
  <si>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</si>
  <si>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</si>
  <si>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</si>
  <si>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</si>
  <si>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</si>
  <si>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</si>
  <si>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</si>
  <si>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</si>
  <si>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</si>
  <si>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</si>
  <si>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</si>
  <si>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</si>
  <si>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</si>
  <si>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</si>
  <si>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</si>
  <si>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</si>
  <si>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</si>
  <si>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</si>
  <si>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</si>
  <si>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</si>
  <si>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</si>
  <si>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</si>
  <si>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</si>
  <si>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</si>
  <si>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</si>
  <si>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</si>
  <si>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</si>
  <si>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</si>
  <si>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</si>
  <si>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</si>
  <si>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</si>
  <si>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</si>
  <si>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</si>
  <si>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</si>
  <si>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</si>
  <si>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</si>
  <si>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</si>
  <si>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</si>
  <si>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</si>
  <si>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</si>
  <si>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</si>
  <si>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</si>
  <si>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</si>
  <si>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</si>
  <si>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</si>
  <si>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</si>
  <si>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</si>
  <si>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</si>
  <si>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</si>
  <si>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</si>
  <si>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</si>
  <si>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</si>
  <si>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</si>
  <si>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</si>
  <si>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</si>
  <si>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</si>
  <si>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</si>
  <si>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</si>
  <si>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</si>
  <si>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</si>
  <si>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</si>
  <si>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</si>
  <si>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</si>
  <si>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</si>
  <si>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</si>
  <si>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</si>
  <si>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</si>
  <si>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</si>
  <si>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</si>
  <si>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</si>
  <si>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</si>
  <si>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</si>
  <si>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</si>
  <si>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</si>
  <si>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</si>
  <si>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</si>
  <si>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</si>
  <si>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</si>
  <si>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</si>
  <si>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</si>
  <si>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</si>
  <si>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</si>
  <si>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</si>
  <si>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</si>
  <si>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</si>
  <si>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</si>
  <si>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</si>
  <si>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</si>
  <si>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</si>
  <si>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</si>
  <si>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</si>
  <si>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</si>
  <si>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</si>
  <si>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</si>
  <si>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</si>
  <si>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</si>
  <si>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</si>
  <si>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</si>
  <si>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</si>
  <si>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</si>
  <si>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</si>
  <si>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</si>
  <si>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</si>
  <si>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</si>
  <si>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</si>
  <si>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</si>
  <si>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</si>
  <si>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</si>
  <si>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</si>
  <si>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</si>
  <si>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</si>
  <si>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</si>
  <si>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</si>
  <si>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</si>
  <si>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</si>
  <si>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</si>
  <si>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</si>
  <si>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</si>
  <si>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</si>
  <si>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</si>
  <si>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</si>
  <si>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</si>
  <si>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</si>
  <si>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</si>
  <si>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</si>
  <si>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</si>
  <si>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</si>
  <si>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</si>
  <si>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</si>
  <si>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</si>
  <si>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</si>
  <si>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</si>
  <si>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</si>
  <si>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</si>
  <si>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</si>
  <si>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</si>
  <si>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</si>
  <si>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</si>
  <si>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</si>
  <si>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</si>
  <si>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</si>
  <si>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</si>
  <si>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</si>
  <si>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</si>
  <si>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</si>
  <si>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</si>
  <si>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</si>
  <si>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</si>
  <si>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</si>
  <si>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</si>
  <si>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</si>
  <si>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</si>
  <si>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</si>
  <si>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</si>
  <si>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</si>
  <si>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</si>
  <si>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</si>
  <si>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</si>
  <si>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</si>
  <si>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</si>
  <si>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</si>
  <si>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</si>
  <si>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</si>
  <si>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</si>
  <si>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</si>
  <si>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</si>
  <si>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</si>
  <si>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</si>
  <si>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</si>
  <si>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</si>
  <si>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</si>
  <si>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</si>
  <si>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</si>
  <si>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</si>
  <si>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</si>
  <si>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</si>
  <si>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</si>
  <si>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</si>
  <si>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</si>
  <si>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</si>
  <si>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</si>
  <si>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</si>
  <si>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</si>
  <si>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</si>
  <si>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</si>
  <si>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</si>
  <si>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</si>
  <si>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</si>
  <si>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</si>
  <si>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</si>
  <si>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</si>
  <si>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</si>
  <si>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</si>
  <si>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</si>
  <si>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</si>
  <si>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</si>
  <si>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</si>
  <si>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</si>
  <si>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</si>
  <si>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</si>
  <si>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</si>
  <si>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</si>
  <si>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</si>
  <si>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</si>
  <si>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</si>
  <si>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</si>
  <si>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</si>
  <si>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</si>
  <si>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</si>
  <si>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</si>
  <si>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</si>
  <si>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</si>
  <si>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</si>
  <si>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</si>
  <si>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</si>
  <si>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</si>
  <si>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</si>
  <si>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</si>
  <si>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</si>
  <si>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</si>
  <si>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</si>
  <si>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</si>
  <si>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</si>
  <si>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</si>
  <si>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</si>
  <si>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</si>
  <si>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</si>
  <si>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</si>
  <si>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</si>
  <si>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</si>
  <si>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</si>
  <si>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</si>
  <si>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</si>
  <si>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</si>
  <si>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</si>
  <si>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</si>
  <si>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</si>
  <si>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</si>
  <si>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</si>
  <si>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</si>
  <si>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</si>
  <si>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</si>
  <si>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</si>
  <si>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</si>
  <si>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</si>
  <si>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</si>
  <si>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</si>
  <si>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</si>
  <si>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</si>
  <si>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</si>
  <si>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</si>
  <si>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</si>
  <si>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</si>
  <si>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</si>
  <si>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</si>
  <si>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</si>
  <si>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</si>
  <si>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</si>
  <si>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</si>
  <si>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</si>
  <si>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</si>
  <si>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</si>
  <si>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</si>
  <si>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</si>
  <si>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</si>
  <si>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</si>
  <si>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</si>
  <si>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</si>
  <si>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</si>
  <si>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</si>
  <si>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</si>
  <si>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</si>
  <si>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</si>
  <si>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</si>
  <si>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</si>
  <si>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</si>
  <si>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</si>
  <si>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</si>
  <si>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</si>
  <si>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</si>
  <si>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</si>
  <si>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</si>
  <si>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</si>
  <si>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</si>
  <si>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</si>
  <si>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</si>
  <si>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</si>
  <si>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</si>
  <si>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</si>
  <si>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</si>
  <si>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</si>
  <si>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</si>
  <si>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</si>
  <si>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</si>
  <si>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</si>
  <si>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</si>
  <si>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</si>
  <si>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</si>
  <si>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</si>
  <si>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</si>
  <si>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</si>
  <si>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</si>
  <si>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210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</si>
  <si>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</si>
  <si>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</si>
  <si>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</si>
  <si>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</si>
  <si>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</si>
  <si>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</si>
  <si>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</si>
  <si>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</si>
  <si>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</si>
  <si>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/120 min</t>
  </si>
  <si>
    <t>PCM-20251116-00000202</t>
  </si>
  <si>
    <t xml:space="preserve">was  access night issue located at USF area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</si>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</sst>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314.289897453702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0.15516365740768379</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45977.238323379628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45977.238323379628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45977.238323379628</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45977.238323379628</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45977.238323379628</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45977.238323379628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45977.238323379628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45977.238323379628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45977.238323379628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45977.238323379628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45977.238323379628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45977.238323379628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45977.238323379628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45977.238323379628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45977.238323379628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45977.238323379628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45977.238323379628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45977.238323379628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45977.238323379628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45977.238323379628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45977.238323379628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45977.238323379628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45977.238323379628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45977.238323379628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45977.238323379628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45977.238323379628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45977.238323379628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45977.238323379628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45977.238323379628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45977.238323379628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45977.238323379628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45977.238323379628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45977.238323379628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45977.238323379628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45977.238323379628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45977.238323379628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45977.238323379628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45977.238323379628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45977.238323379628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45977.238323379628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45977.238323379628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45977.238323379628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45977.238323379628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45977.238323379628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45977.238323379628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45977.238323379628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45977.238323379628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45977.238323379628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45977.238323379628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45977.238323379628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45977.238323379628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45977.238323379628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45977.238323379628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45977.238323379628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45977.238323379628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45977.238323379628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45977.238323379628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45977.238323379628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45977.238323379628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45977.238323379628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45977.238323379628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45977.238323379628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45977.238323379628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45977.238323379628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45977.238323379628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45977.238323379628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45977.238323379628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45977.238323379628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45977.238323379628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45977.238323379628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45977.238323379628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45977.238323379628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45977.238323379628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45977.238323379628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45977.238323379628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45977.238323379628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45977.238323379628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45977.238323379628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45977.238323379628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45977.238323379628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45977.238323379628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45977.238323379628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45977.238323379628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45977.238323379628</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152.23848541666666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0.80198078703688225</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0.5152331018471159</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0.30580023147922475</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0.21939976851717802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45977.238323379628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45977.238323379628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45977.238323379628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45977.238323379628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45977.238323379628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45977.238323379628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45977.238323379628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45977.238323379628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45977.238323379628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45977.238323379628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45977.238323379628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45977.238323379628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45977.238323379628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45977.238323379628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45977.238323379628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45977.238323379628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45977.238323379628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45977.238323379628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45977.238323379628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45977.238323379628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45977.238323379628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45977.238323379628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45977.238323379628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45977.238323379628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45977.238323379628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45977.238323379628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45977.238323379628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45977.238323379628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45977.238323379628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45977.238323379628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45977.238323379628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45977.238323379628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45977.238323379628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45977.238323379628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45977.238323379628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45977.238323379628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45977.238323379628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45977.238323379628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45977.238323379628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45977.238323379628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45977.238323379628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45977.238323379628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45977.238323379628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45977.238323379628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45977.238323379628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45977.238323379628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45977.238323379628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45977.238323379628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45977.238323379628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45977.238323379628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45977.238323379628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45977.238323379628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45977.238323379628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45977.238323379628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45977.238323379628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45977.238323379628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45977.238323379628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45977.238323379628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45977.238323379628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45977.238323379628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45977.238323379628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45977.238323379628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45977.238323379628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45977.238323379628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45977.238323379628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45977.238323379628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45977.238323379628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45977.238323379628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45977.238323379628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45977.238323379628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45977.238323379628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45977.238323379628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45977.238323379628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45977.238323379628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45977.238323379628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45977.238323379628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45977.238323379628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45977.238323379628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45977.238323379628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45977.238323379628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45977.238323379628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45977.238323379628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45977.238323379628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45977.238323379628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45977.238323379628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45977.238323379628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45977.238323379628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45977.238323379628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45977.238323379628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45977.238323379628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45977.238323379628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45977.238323379628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45977.238323379628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45977.238323379628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45977.238323379628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45977.238323379628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45977.238323379628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45977.238323379628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45977.238323379628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45977.238323379628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45977.238323379628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45977.238323379628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45977.238323379628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45977.238323379628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45977.238323379628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45977.238323379628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45977.238323379628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45977.238323379628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45977.238323379628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45977.238323379628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45977.238323379628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45977.238323379628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45977.238323379628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45977.238323379628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45977.238323379628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45977.238323379628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45977.238323379628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45977.238323379628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45977.238323379628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45977.238323379628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45977.238323379628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45977.238323379628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45977.238323379628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45977.238323379628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45977.238323379628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45977.238323379628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45977.238323379628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45977.238323379628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45977.238323379628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45977.238323379628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45977.238323379628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45977.238323379628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45977.238323379628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45977.238323379628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45977.238323379628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45977.238323379628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45977.238323379628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45977.238323379628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45977.238323379628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45977.238323379628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45977.238323379628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45977.238323379628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45977.238323379628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45977.238323379628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45977.238323379628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45977.238323379628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45977.238323379628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45977.238323379628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45977.238323379628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45977.238323379628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45977.238323379628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45977.238323379628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45977.238323379628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45977.238323379628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45977.238323379628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45977.238323379628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45977.238323379628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45977.238323379628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45977.238323379628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45977.238323379628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45977.238323379628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45977.238323379628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45977.238323379628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45977.238323379628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45977.238323379628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45977.238323379628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45977.238323379628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45977.238323379628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45977.238323379628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45977.238323379628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45977.238323379628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45977.238323379628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45977.238323379628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45977.238323379628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45977.238323379628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45977.238323379628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45977.238323379628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45977.238323379628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45977.238323379628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45977.238323379628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45977.238323379628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45977.238323379628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45977.238323379628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45977.238323379628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45977.238323379628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45977.238323379628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45977.238323379628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45977.238323379628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45977.238323379628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45977.238323379628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45977.238323379628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45977.238323379628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45977.238323379628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45977.238323379628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45977.238323379628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45977.238323379628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45977.238323379628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45977.238323379628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45977.238323379628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45977.238323379628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45977.238323379628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45977.238323379628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45977.238323379628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45977.238323379628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45977.238323379628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45977.238323379628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45977.238323379628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45977.238323379628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45977.238323379628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45977.238323379628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45977.238323379628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45977.238323379628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45977.238323379628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45977.238323379628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45977.238323379628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45977.238323379628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45977.238323379628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45977.238323379628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45977.238323379628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45977.238323379628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45977.238323379628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45977.238323379628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45977.238323379628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45977.238323379628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45977.238323379628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45977.238323379628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45977.238323379628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45977.238323379628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45977.238323379628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45977.238323379628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45977.238323379628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45977.238323379628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45977.238323379628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45977.238323379628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45977.238323379628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45977.238323379628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45977.238323379628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45977.238323379628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45977.238323379628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45977.238323379628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45977.238323379628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45977.238323379628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45977.238323379628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45977.238323379628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45977.238323379628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45977.238323379628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45977.238323379628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45977.238323379628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45977.238323379628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45977.238323379628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45977.238323379628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45977.238323379628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45977.238323379628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45977.238323379628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45977.238323379628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45977.238323379628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45977.238323379628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45977.238323379628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45977.238323379628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45977.238323379628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45977.238323379628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45977.238323379628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45977.238323379628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45977.238323379628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45977.238323379628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45977.238323379628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45977.238323379628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45977.238323379628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45977.238323379628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45977.238323379628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45977.238323379628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45977.238323379628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45977.238323379628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45977.238323379628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45977.238323379628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45977.238323379628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45977.238323379628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45977.238323379628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45977.238323379628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45977.238323379628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45977.238323379628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45977.238323379628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45977.238323379628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45977.238323379628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45977.238323379628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45977.238323379628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45977.238323379628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45977.238323379628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45977.238323379628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45977.238323379628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45977.238323379628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45977.238323379628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45977.238323379628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45977.238323379628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45977.238323379628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45977.238323379628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45977.238323379628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45977.238323379628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45977.238323379628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45977.238323379628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45977.238323379628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45977.238323379628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45977.238323379628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45977.238323379628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45977.238323379628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45977.238323379628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45977.238323379628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45977.238323379628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45977.238323379628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45977.238323379628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45977.238323379628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45977.238323379628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45977.238323379628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45977.238323379628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45977.238323379628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45977.238323379628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45977.238323379628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45977.238323379628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45977.238323379628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45977.238323379628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45977.238323379628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45977.238323379628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45977.238323379628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45977.238323379628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45977.238323379628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45977.238323379628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45977.238323379628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45977.238323379628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45977.238323379628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45977.238323379628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45977.238323379628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45977.238323379628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45977.238323379628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45977.238323379628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45977.238323379628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45977.238323379628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45977.238323379628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45977.238323379628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45977.238323379628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45977.238323379628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45977.238323379628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45977.238323379628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45977.238323379628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45977.238323379628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45977.238323379628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45977.238323379628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45977.238323379628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45977.238323379628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45977.238323379628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45977.238323379628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45977.238323379628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45977.238323379628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45977.238323379628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45977.238323379628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45977.238323379628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45977.238323379628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45977.238323379628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45977.238323379628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45977.238323379628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45977.238323379628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45977.238323379628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45977.238323379628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45977.238323379628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45977.238323379628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45977.238323379628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45977.238323379628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45977.238323379628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45977.238323379628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45977.238323379628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45977.238323379628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45977.238323379628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45977.238323379628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45977.238323379628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45977.238323379628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45977.238323379628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45977.238323379628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45977.238323379628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45977.238323379628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45977.238323379628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45977.238323379628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45977.238323379628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45977.238323379628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45977.238323379628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45977.238323379628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45977.238323379628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45977.238323379628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45977.238323379628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45977.238323379628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45977.238323379628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45977.238323379628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45977.238323379628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45977.238323379628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45977.238323379628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45977.238323379628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45977.238323379628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45977.238323379628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45977.238323379628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45977.238323379628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45977.238323379628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45977.238323379628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45977.238323379628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45977.238323379628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45977.238323379628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45977.238323379628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45977.238323379628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45977.238323379628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45977.238323379628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45977.238323379628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45977.238323379628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45977.238323379628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45977.238323379628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45977.238323379628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45977.238323379628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45977.238323379628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45977.238323379628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45977.238323379628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45977.238323379628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45977.238323379628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45977.238323379628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45977.238323379628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45977.238323379628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45977.238323379628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45977.238323379628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45977.238323379628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45977.238323379628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45977.238323379628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45977.238323379628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45977.238323379628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45977.238323379628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45977.238323379628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45977.238323379628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45977.238323379628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45977.238323379628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45977.238323379628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45977.238323379628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45977.238323379628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45977.238323379628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45977.238323379628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45977.238323379628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45977.238323379628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45977.238323379628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45977.238323379628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45977.238323379628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45977.238323379628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45977.238323379628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45977.238323379628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45977.238323379628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45977.238323379628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45977.238323379628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45977.238323379628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45977.238323379628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45977.238323379628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45977.238323379628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45977.238323379628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45977.238323379628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45977.238323379628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45977.238323379628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45977.238323379628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45977.238323379628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45977.238323379628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45977.238323379628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45977.238323379628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45977.238323379628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45977.238323379628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45977.238323379628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45977.238323379628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45977.238323379628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45977.238323379628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45977.238323379628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45977.238323379628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45977.238323379628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45977.238323379628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45977.238323379628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45977.238323379628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45977.238323379628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45977.238323379628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45977.238323379628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45977.238323379628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45977.238323379628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45977.238323379628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45977.238323379628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45977.238323379628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45977.238323379628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45977.238323379628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45977.238323379628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45977.238323379628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45977.238323379628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45977.238323379628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45977.238323379628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45977.238323379628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45977.238323379628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45977.238323379628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45977.238323379628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45977.238323379628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45977.238323379628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45977.238323379628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45977.238323379628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45977.238323379628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45977.238323379628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45977.238323379628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45977.238323379628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45977.238323379628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45977.238323379628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45977.238323379628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45977.238323379628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45977.238323379628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45977.238323379628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45977.238323379628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45977.238323379628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45977.238323379628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45977.238323379628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45977.238323379628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45977.238323379628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45977.238323379628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45977.238323379628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45977.238323379628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45977.238323379628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45977.238323379628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45977.238323379628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45977.238323379628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45977.238323379628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45977.238323379628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45977.238323379628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45977.238323379628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45977.238323379628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45977.238323379628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45977.238323379628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45977.238323379628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45977.238323379628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45977.238323379628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45977.238323379628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45977.238323379628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45977.238323379628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45977.238323379628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45977.238323379628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45977.238323379628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45977.238323379628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45977.238323379628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45977.238323379628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45977.238323379628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45977.238323379628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45977.238323379628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45977.238323379628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45977.238323379628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45977.238323379628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45977.238323379628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45977.238323379628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45977.238323379628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45977.238323379628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45977.238323379628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45977.238323379628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45977.238323379628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45977.238323379628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45977.238323379628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45977.238323379628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45977.238323379628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45977.238323379628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45977.238323379628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45977.238323379628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45977.238323379628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45977.238323379628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45977.238323379628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45977.238323379628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45977.238323379628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45977.238323379628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45977.238323379628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45977.238323379628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45977.238323379628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45977.238323379628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45977.238323379628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45977.238323379628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45977.238323379628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45977.238323379628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45977.238323379628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45977.238323379628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45977.238323379628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45977.238323379628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45977.238323379628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45977.238323379628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45977.238323379628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45977.238323379628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45977.238323379628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45977.238323379628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45977.238323379628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45977.238323379628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45977.238323379628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45977.238323379628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45977.238323379628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45977.238323379628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45977.238323379628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45977.238323379628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45977.238323379628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45977.238323379628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45977.238323379628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45977.238323379628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45977.238323379628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45977.238323379628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45977.238323379628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45977.238323379628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45977.238323379628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45977.238323379628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45977.238323379628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45977.238323379628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45977.238323379628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45977.238323379628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45977.238323379628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45977.238323379628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45977.238323379628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45977.238323379628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45977.238323379628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45977.238323379628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45977.238323379628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45977.238323379628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45977.238323379628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45977.238323379628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45977.238323379628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45977.238323379628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45977.238323379628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45977.238323379628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45977.238323379628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45977.238323379628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45977.238323379628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45977.238323379628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45977.238323379628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45977.238323379628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45977.238323379628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45977.238323379628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45977.238323379628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45977.238323379628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45977.238323379628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45977.238323379628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45977.238323379628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45977.238323379628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45977.238323379628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45977.238323379628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45977.238323379628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45977.238323379628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45977.238323379628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45977.238323379628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45977.238323379628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45977.238323379628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45977.238323379628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45977.238323379628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45977.238323379628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45977.238323379628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45977.238323379628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45977.238323379628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45977.238323379628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45977.238323379628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45977.238323379628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45977.238323379628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45977.238323379628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45977.238323379628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45977.238323379628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45977.238323379628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45977.238323379628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45977.238323379628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45977.238323379628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45977.238323379628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45977.238323379628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45977.238323379628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45977.238323379628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45977.238323379628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45977.238323379628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45977.238323379628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45977.238323379628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45977.238323379628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45977.238323379628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45977.238323379628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45977.238323379628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45977.238323379628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45977.238323379628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45977.238323379628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45977.238323379628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45977.238323379628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45977.238323379628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45977.238323379628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45977.238323379628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45977.238323379628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45977.238323379628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45977.238323379628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45977.238323379628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45977.238323379628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45977.238323379628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45977.238323379628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45977.238323379628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45977.238323379628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45977.238323379628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45977.238323379628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45977.238323379628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45977.238323379628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45977.238323379628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45977.238323379628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45977.238323379628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45977.238323379628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45977.238323379628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45977.238323379628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45977.238323379628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45977.238323379628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45977.238323379628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45977.238323379628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45977.238323379628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45977.238323379628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45977.238323379628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45977.238323379628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45977.238323379628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45977.238323379628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45977.238323379628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45977.238323379628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45977.238323379628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45977.238323379628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45977.238323379628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45977.238323379628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45977.238323379628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45977.238323379628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45977.238323379628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45977.238323379628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45977.238323379628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45977.238323379628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45977.238323379628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45977.238323379628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45977.238323379628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45977.238323379628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45977.238323379628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45977.238323379628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45977.238323379628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45977.238323379628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45977.238323379628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45977.238323379628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45977.238323379628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45977.238323379628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45977.238323379628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45977.238323379628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45977.238323379628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45977.238323379628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45977.238323379628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45977.238323379628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45977.238323379628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45977.238323379628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45977.238323379628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45977.238323379628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45977.238323379628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45977.238323379628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45977.238323379628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45977.238323379628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45977.238323379628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45977.238323379628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45977.238323379628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45977.238323379628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45977.238323379628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45977.238323379628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45977.238323379628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45977.238323379628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45977.238323379628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45977.238323379628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45977.238323379628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45977.238323379628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45977.238323379628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45977.238323379628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45977.238323379628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45977.238323379628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45977.238323379628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45977.238323379628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45977.238323379628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45977.238323379628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45977.238323379628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45977.238323379628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45977.238323379628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45977.238323379628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45977.238323379628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45977.238323379628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45977.238323379628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45977.238323379628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45977.238323379628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45977.238323379628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45977.238323379628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45977.238323379628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45977.238323379628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45977.238323379628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45977.238323379628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45977.238323379628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45977.238323379628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45977.238323379628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45977.238323379628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45977.238323379628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45977.238323379628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45977.238323379628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45977.238323379628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45977.238323379628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45977.238323379628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45977.238323379628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45977.238323379628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45977.238323379628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45977.238323379628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45977.238323379628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45977.238323379628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45977.238323379628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45977.238323379628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45977.238323379628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45977.238323379628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45977.238323379628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45977.238323379628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45977.238323379628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45977.238323379628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45977.238323379628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45977.238323379628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45977.238323379628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45977.238323379628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45977.238323379628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45977.238323379628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45977.238323379628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45977.238323379628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45977.238323379628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45977.238323379628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45977.238323379628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45977.238323379628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45977.238323379628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45977.238323379628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45977.238323379628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45977.238323379628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45977.238323379628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45977.238323379628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45977.238323379628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45977.238323379628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45977.238323379628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45977.238323379628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45977.238323379628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45977.238323379628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45977.238323379628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45977.238323379628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45977.238323379628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45977.238323379628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45977.238323379628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45977.238323379628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45977.238323379628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45977.238323379628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45977.238323379628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45977.238323379628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45977.238323379628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45977.238323379628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45977.238323379628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45977.238323379628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45977.238323379628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45977.238323379628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45977.238323379628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45977.238323379628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45977.238323379628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45977.238323379628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45977.238323379628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45977.238323379628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45977.238323379628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45977.238323379628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45977.238323379628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45977.238323379628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45977.238323379628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45977.238323379628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45977.238323379628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45977.238323379628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45977.238323379628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45977.238323379628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45977.238323379628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45977.238323379628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45977.238323379628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45977.238323379628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45977.238323379628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45977.238323379628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45977.238323379628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45977.238323379628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45977.238323379628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45977.238323379628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45977.238323379628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45977.238323379628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45977.238323379628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45977.238323379628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45977.238323379628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45977.238323379628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45977.238323379628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45977.238323379628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45977.238323379628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45977.238323379628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45977.238323379628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45977.238323379628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45977.238323379628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45977.238323379628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45977.238323379628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45977.238323379628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45977.238323379628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45977.238323379628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45977.238323379628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45977.238323379628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45977.238323379628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45977.238323379628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45977.238323379628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45977.238323379628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45977.238323379628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45977.238323379628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45977.238323379628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45977.238323379628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45977.238323379628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45977.238323379628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45977.238323379628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45977.238323379628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45977.238323379628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45977.238323379628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45977.238323379628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45977.238323379628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45977.238323379628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45977.238323379628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45977.238323379628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45977.238323379628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45977.238323379628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45977.238323379628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45977.238323379628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45977.238323379628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45977.238323379628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45977.238323379628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45977.238323379628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45977.238323379628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45977.238323379628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45977.238323379628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45977.238323379628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45977.238323379628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45977.238323379628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45977.238323379628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45977.238323379628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45977.238323379628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45977.238323379628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45977.238323379628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45977.238323379628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45977.238323379628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45977.238323379628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45977.238323379628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45977.238323379628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45977.238323379628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45977.238323379628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45977.238323379628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45977.238323379628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45977.238323379628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45977.238323379628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45977.238323379628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45977.238323379628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45977.238323379628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45977.238323379628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45977.238323379628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45977.238323379628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45977.238323379628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45977.238323379628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45977.238323379628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45977.238323379628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45977.238323379628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45977.238323379628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45977.238323379628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45977.238323379628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45977.238323379628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45977.238323379628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45977.238323379628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45977.238323379628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45977.238323379628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45977.238323379628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45977.238323379628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45977.238323379628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45977.238323379628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45977.238323379628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45977.238323379628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45977.238323379628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45977.238323379628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45977.238323379628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45977.238323379628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45977.238323379628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45977.238323379628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45977.238323379628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45977.238323379628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45977.238323379628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45977.238323379628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45977.238323379628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45977.238323379628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45977.238323379628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45977.238323379628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45977.238323379628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45977.238323379628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45977.238323379628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45977.238323379628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45977.238323379628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45977.238323379628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45977.238323379628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45977.238323379628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45977.238323379628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45977.238323379628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45977.238323379628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45977.238323379628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45977.238323379628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45977.238323379628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45977.238323379628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45977.238323379628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45977.238323379628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45977.238323379628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45977.238323379628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45977.238323379628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45977.238323379628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45977.238323379628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45977.238323379628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45977.238323379628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45977.238323379628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45977.238323379628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45977.238323379628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45977.238323379628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45977.238323379628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45977.238323379628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45977.238323379628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45977.238323379628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45977.238323379628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45977.238323379628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45977.238323379628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273.75760578703193</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0.64921458333265036</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0.45205023147718748</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0.14540671295981156</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45977.238323379628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45977.238323379628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45977.238323379628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45977.238323379628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45977.238323379628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45977.238323379628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45977.238323379628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45977.238323379628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45977.238323379628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45977.238323379628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45977.238323379628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45977.238323379628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45977.238323379628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45977.238323379628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45977.238323379628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45977.238323379628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45977.238323379628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45977.238323379628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45977.238323379628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45977.238323379628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45977.238323379628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45977.238323379628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45977.238323379628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45977.238323379628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45977.238323379628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45977.238323379628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45977.238323379628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45977.238323379628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45977.238323379628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45977.238323379628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45977.238323379628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45977.238323379628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45977.238323379628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45977.238323379628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45977.238323379628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45977.238323379628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45977.238323379628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45977.238323379628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45977.238323379628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45977.238323379628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45977.238323379628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45977.238323379628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45977.238323379628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45977.238323379628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45977.238323379628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45977.238323379628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45977.238323379628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45977.238323379628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45977.238323379628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45977.238323379628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45977.238323379628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45977.238323379628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45977.238323379628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45977.238323379628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45977.238323379628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45977.238323379628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45977.238323379628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45977.238323379628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45977.238323379628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45977.238323379628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45977.238323379628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45977.238323379628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45977.238323379628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45977.238323379628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45977.238323379628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45977.238323379628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45977.238323379628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45977.238323379628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45977.238323379628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45977.238323379628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45977.238323379628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45977.238323379628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45977.238323379628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45977.238323379628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45977.238323379628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45977.238323379628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45977.238323379628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7"/>
  <sheetViews>
    <sheetView tabSelected="1" workbookViewId="0">
      <selection activeCell="F23" sqref="F2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85.406263194439816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51.049446064811491</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28.577212268515723</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30" ca="1" si="2">IFERROR(NOW()-F6,"")</f>
        <v>0.22884421296475921</v>
      </c>
      <c r="H6" s="158">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35185</v>
      </c>
      <c r="E7" s="124" t="s">
        <v>39021</v>
      </c>
      <c r="F7" s="158">
        <v>45977.217291666668</v>
      </c>
      <c r="G7" s="126">
        <f t="shared" ca="1" si="2"/>
        <v>2.1031712960393634E-2</v>
      </c>
      <c r="H7" s="158">
        <v>45977.20516203704</v>
      </c>
      <c r="I7" s="124" t="str">
        <f>IFERROR(VLOOKUP(D7,DB!A:F,6,0),"")</f>
        <v>SCECO</v>
      </c>
      <c r="J7" s="124" t="str">
        <f>IFERROR(VLOOKUP(D7,DB!A:G,7,0),"")</f>
        <v>Vandalized</v>
      </c>
      <c r="K7" s="124" t="s">
        <v>39135</v>
      </c>
      <c r="L7" s="124" t="str">
        <f>IFERROR(VLOOKUP(D7,DB!A:I,9,0),"")</f>
        <v>Latis</v>
      </c>
    </row>
    <row r="8" spans="1:13">
      <c r="A8" s="124"/>
      <c r="B8" s="124" t="str">
        <f>IFERROR(VLOOKUP(D8,DB!A:K,11,0),"")</f>
        <v/>
      </c>
      <c r="C8" s="124"/>
      <c r="D8" s="124"/>
      <c r="E8" s="124"/>
      <c r="F8" s="124"/>
      <c r="G8" s="126">
        <f t="shared" ca="1" si="2"/>
        <v>45977.238323379628</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45977.238323379628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45977.238323379628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45977.238323379628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45977.238323379628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45977.238323379628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45977.238323379628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45977.238323379628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45977.238323379628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45977.238323379628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45977.238323379628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45977.238323379628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45977.238323379628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45977.238323379628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45977.238323379628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45977.238323379628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45977.238323379628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45977.238323379628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45977.238323379628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45977.238323379628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45977.238323379628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45977.238323379628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45977.238323379628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ref="G31:G94" ca="1" si="3">IFERROR(NOW()-F31,"")</f>
        <v>45977.238323379628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45977.238323379628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45977.238323379628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45977.238323379628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45977.238323379628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45977.238323379628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45977.238323379628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45977.238323379628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45977.238323379628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45977.238323379628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45977.238323379628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45977.238323379628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45977.238323379628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45977.238323379628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45977.238323379628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45977.238323379628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45977.238323379628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45977.238323379628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45977.238323379628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45977.238323379628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45977.238323379628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45977.238323379628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45977.238323379628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45977.238323379628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45977.238323379628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45977.238323379628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45977.238323379628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45977.238323379628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45977.238323379628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45977.238323379628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45977.238323379628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45977.238323379628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45977.238323379628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45977.238323379628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45977.238323379628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45977.238323379628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45977.238323379628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45977.238323379628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45977.238323379628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45977.238323379628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45977.238323379628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45977.238323379628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45977.238323379628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45977.238323379628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45977.238323379628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45977.238323379628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45977.238323379628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45977.238323379628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45977.238323379628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45977.238323379628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45977.238323379628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45977.238323379628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45977.238323379628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45977.238323379628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45977.238323379628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45977.238323379628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45977.238323379628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45977.238323379628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45977.238323379628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45977.238323379628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45977.238323379628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45977.238323379628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45977.238323379628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45977.238323379628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4">IFERROR(NOW()-F95,"")</f>
        <v>45977.238323379628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45977.238323379628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45977.238323379628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45977.238323379628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45977.238323379628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45977.238323379628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45977.238323379628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45977.238323379628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45977.238323379628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45977.238323379628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45977.238323379628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45977.238323379628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45977.238323379628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45977.238323379628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45977.238323379628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45977.238323379628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45977.238323379628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45977.238323379628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45977.238323379628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45977.238323379628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45977.238323379628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45977.238323379628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45977.238323379628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45977.238323379628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45977.238323379628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45977.238323379628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45977.238323379628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45977.238323379628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45977.238323379628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45977.238323379628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45977.238323379628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45977.238323379628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45977.238323379628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45977.238323379628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45977.238323379628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45977.238323379628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45977.238323379628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45977.238323379628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45977.238323379628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45977.238323379628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45977.238323379628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45977.238323379628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45977.238323379628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45977.238323379628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45977.238323379628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45977.238323379628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45977.238323379628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45977.238323379628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45977.238323379628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45977.238323379628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45977.238323379628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45977.238323379628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45977.238323379628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45977.238323379628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45977.238323379628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45977.238323379628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45977.238323379628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45977.238323379628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45977.238323379628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45977.238323379628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45977.238323379628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45977.238323379628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45977.238323379628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45977.238323379628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5">IFERROR(NOW()-F159,"")</f>
        <v>45977.238323379628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45977.238323379628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45977.238323379628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45977.238323379628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45977.238323379628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45977.238323379628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45977.238323379628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45977.238323379628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45977.238323379628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45977.238323379628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45977.238323379628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45977.238323379628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45977.238323379628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45977.238323379628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45977.238323379628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45977.238323379628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45977.238323379628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45977.238323379628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45977.238323379628</v>
      </c>
      <c r="H177" s="124"/>
      <c r="I177" s="124" t="str">
        <f>IFERROR(VLOOKUP(D177,DB!A:F,6,0),"")</f>
        <v/>
      </c>
      <c r="J177" s="124" t="str">
        <f>IFERROR(VLOOKUP(D177,DB!A:G,7,0),"")</f>
        <v/>
      </c>
      <c r="K177" s="124"/>
      <c r="L177" s="124" t="str">
        <f>IFERROR(VLOOKUP(D177,DB!A:I,9,0),"")</f>
        <v/>
      </c>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45977.238323379628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45977.238323379628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45977.238323379628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45977.238323379628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45977.238323379628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45977.238323379628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45977.238323379628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45977.238323379628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45977.238323379628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45977.238323379628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45977.238323379628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45977.238323379628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45977.238323379628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45977.238323379628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45977.238323379628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45977.238323379628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45977.238323379628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45977.238323379628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45977.238323379628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45977.238323379628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45977.238323379628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45977.238323379628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45977.238323379628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45977.238323379628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45977.238323379628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45977.238323379628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45977.238323379628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45977.238323379628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45977.238323379628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45977.238323379628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45977.238323379628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45977.238323379628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45977.238323379628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45977.238323379628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45977.238323379628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45977.238323379628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45977.238323379628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45977.238323379628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45977.238323379628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45977.238323379628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45977.238323379628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45977.238323379628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45977.238323379628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45977.238323379628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45977.238323379628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45977.238323379628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45977.238323379628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45977.238323379628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45977.238323379628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45977.238323379628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45977.238323379628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45977.238323379628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45977.238323379628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45977.238323379628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45977.238323379628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45977.238323379628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45977.238323379628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45977.238323379628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45977.238323379628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45977.238323379628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45977.238323379628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45977.238323379628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45977.238323379628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45977.238323379628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45977.238323379628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45977.238323379628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45977.238323379628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45977.238323379628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45977.238323379628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45977.238323379628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45977.238323379628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45977.238323379628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45977.238323379628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45977.238323379628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45977.238323379628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45977.238323379628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45977.238323379628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45977.238323379628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45977.238323379628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45977.238323379628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45977.238323379628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45977.238323379628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45977.238323379628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45977.238323379628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45977.238323379628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45977.238323379628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45977.238323379628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45977.238323379628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45977.238323379628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45977.238323379628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45977.238323379628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45977.238323379628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45977.238323379628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45977.238323379628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45977.238323379628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45977.238323379628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45977.238323379628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45977.238323379628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45977.238323379628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45977.238323379628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45977.238323379628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45977.238323379628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45977.238323379628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45977.238323379628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45977.238323379628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45977.238323379628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45977.238323379628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45977.238323379628</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2025-11-16T02:44:33Z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