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74" documentId="120_S{2AC9BD13-BADA-5192-A53E-5A8FF88502F6}" xr6:coauthVersionLast="47" xr6:coauthVersionMax="47" xr10:uidLastSave="{75532F80-CEF7-4CD9-972F-F738C8BC68C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I2" i="9"/>
  <c r="I3" i="9"/>
  <c r="I4" i="9"/>
  <c r="I5"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G6" i="9"/>
  <c r="G7"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<sst xmlns="http://schemas.openxmlformats.org/spreadsheetml/2006/main" count="180295" uniqueCount="39126">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</sst>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C3" sqref="C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324.72786400462792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c r="F3" s="135"/>
      <c r="G3" s="134">
        <f ca="1">IFERROR(NOW()-F3,"-")</f>
        <v>45987.676289930554</v>
      </c>
      <c r="H3" s="135"/>
      <c r="I3" s="137" t="str">
        <f>IFERROR(VLOOKUP(D3,DB!A:F,6,0),"")</f>
        <v>SCECO</v>
      </c>
      <c r="J3" s="137" t="str">
        <f>IFERROR(VLOOKUP(D3,DB!A:G,7,0),"")</f>
        <v>Dead</v>
      </c>
      <c r="K3" s="133"/>
      <c r="L3" s="132" t="str">
        <f>IFERROR(VLOOKUP(D3,DB!A:I,9,0),"")</f>
        <v>Latis</v>
      </c>
    </row>
    <row r="4" spans="1:15" s="61" customFormat="1" ht="15" customHeight="1">
      <c r="A4" s="138"/>
      <c r="B4" s="137" t="str">
        <f>IFERROR(VLOOKUP(D4,DB!A:K,11,0),"")</f>
        <v/>
      </c>
      <c r="C4" s="137"/>
      <c r="D4" s="56"/>
      <c r="E4" s="136"/>
      <c r="F4" s="135"/>
      <c r="G4" s="134">
        <f ca="1">IFERROR(NOW()-F4,"-")</f>
        <v>45987.676289930554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45987.676289930554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45987.676289930554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45987.676289930554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45987.676289930554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45987.676289930554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45987.676289930554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45987.676289930554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45987.676289930554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45987.676289930554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45987.676289930554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45987.676289930554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45987.676289930554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45987.676289930554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45987.676289930554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45987.676289930554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45987.676289930554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45987.676289930554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45987.676289930554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45987.676289930554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45987.676289930554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45987.676289930554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45987.676289930554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45987.676289930554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45987.676289930554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45987.676289930554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45987.676289930554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45987.676289930554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45987.676289930554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45987.676289930554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45987.676289930554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45987.676289930554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45987.676289930554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45987.676289930554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45987.676289930554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45987.676289930554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45987.676289930554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45987.676289930554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45987.676289930554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45987.676289930554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45987.676289930554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45987.676289930554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45987.676289930554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45987.676289930554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45987.676289930554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45987.676289930554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45987.676289930554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45987.676289930554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0DEC7067-C370-402B-82CA-9AA57F60DA9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39024</v>
      </c>
      <c r="N1" s="84" t="s">
        <v>39025</v>
      </c>
      <c r="O1" s="84" t="s">
        <v>39026</v>
      </c>
      <c r="P1" s="84" t="s">
        <v>39027</v>
      </c>
      <c r="Q1" s="84" t="s">
        <v>39028</v>
      </c>
      <c r="R1" s="84" t="s">
        <v>39029</v>
      </c>
      <c r="S1" s="84" t="s">
        <v>39030</v>
      </c>
      <c r="T1" s="84" t="s">
        <v>39031</v>
      </c>
      <c r="U1" s="84" t="s">
        <v>39032</v>
      </c>
      <c r="V1" s="84" t="s">
        <v>39033</v>
      </c>
      <c r="W1" s="84" t="s">
        <v>39034</v>
      </c>
      <c r="X1" s="84" t="s">
        <v>39035</v>
      </c>
      <c r="Y1" s="84" t="s">
        <v>39036</v>
      </c>
      <c r="Z1" s="84" t="s">
        <v>39037</v>
      </c>
      <c r="AA1" s="84" t="s">
        <v>39038</v>
      </c>
      <c r="AB1" s="84" t="s">
        <v>39039</v>
      </c>
      <c r="AC1" s="84" t="s">
        <v>39040</v>
      </c>
      <c r="AD1" s="84" t="s">
        <v>39041</v>
      </c>
      <c r="AE1" s="84" t="s">
        <v>39042</v>
      </c>
      <c r="AF1" s="84" t="s">
        <v>39043</v>
      </c>
      <c r="AG1" s="84" t="s">
        <v>39044</v>
      </c>
      <c r="AH1" s="84" t="s">
        <v>39045</v>
      </c>
      <c r="AI1" s="84" t="s">
        <v>39046</v>
      </c>
      <c r="AJ1" s="84" t="s">
        <v>39047</v>
      </c>
      <c r="AK1" s="84" t="s">
        <v>39048</v>
      </c>
      <c r="AL1" s="84" t="s">
        <v>39049</v>
      </c>
      <c r="AM1" s="84" t="s">
        <v>39050</v>
      </c>
      <c r="AN1" s="84" t="s">
        <v>39051</v>
      </c>
      <c r="AO1" s="84" t="s">
        <v>39052</v>
      </c>
      <c r="AP1" s="84" t="s">
        <v>39053</v>
      </c>
      <c r="AQ1" s="84" t="s">
        <v>39054</v>
      </c>
      <c r="AR1" s="84" t="s">
        <v>39055</v>
      </c>
      <c r="AS1" s="84" t="s">
        <v>39056</v>
      </c>
      <c r="AT1" s="84" t="s">
        <v>39057</v>
      </c>
      <c r="AU1" s="84" t="s">
        <v>39058</v>
      </c>
      <c r="AV1" s="84" t="s">
        <v>39059</v>
      </c>
      <c r="AW1" s="84" t="s">
        <v>39060</v>
      </c>
      <c r="AX1" s="84" t="s">
        <v>39061</v>
      </c>
      <c r="AY1" s="84" t="s">
        <v>39062</v>
      </c>
      <c r="AZ1" s="84" t="s">
        <v>39063</v>
      </c>
      <c r="BA1" s="84" t="s">
        <v>39064</v>
      </c>
      <c r="BB1" s="84" t="s">
        <v>39065</v>
      </c>
      <c r="BC1" s="84" t="s">
        <v>39066</v>
      </c>
      <c r="BD1" s="84" t="s">
        <v>39067</v>
      </c>
      <c r="BE1" s="84" t="s">
        <v>39068</v>
      </c>
      <c r="BF1" s="84" t="s">
        <v>39069</v>
      </c>
      <c r="BG1" s="84" t="s">
        <v>39070</v>
      </c>
      <c r="BH1" s="84" t="s">
        <v>39071</v>
      </c>
      <c r="BI1" s="84" t="s">
        <v>39072</v>
      </c>
      <c r="BJ1" s="84" t="s">
        <v>39073</v>
      </c>
      <c r="BK1" s="84" t="s">
        <v>39074</v>
      </c>
      <c r="BL1" s="84" t="s">
        <v>39075</v>
      </c>
      <c r="BM1" s="84" t="s">
        <v>39076</v>
      </c>
      <c r="BN1" s="84" t="s">
        <v>39077</v>
      </c>
      <c r="BO1" s="84" t="s">
        <v>39078</v>
      </c>
      <c r="BP1" s="84" t="s">
        <v>39079</v>
      </c>
      <c r="BQ1" s="84" t="s">
        <v>39080</v>
      </c>
      <c r="BR1" s="84" t="s">
        <v>39081</v>
      </c>
      <c r="BS1" s="84" t="s">
        <v>39082</v>
      </c>
      <c r="BT1" s="84" t="s">
        <v>39083</v>
      </c>
      <c r="BU1" s="84" t="s">
        <v>39084</v>
      </c>
      <c r="BV1" s="84" t="s">
        <v>39085</v>
      </c>
      <c r="BW1" s="84" t="s">
        <v>39086</v>
      </c>
      <c r="BX1" s="84" t="s">
        <v>39087</v>
      </c>
      <c r="BY1" s="84" t="s">
        <v>39088</v>
      </c>
      <c r="BZ1" s="84" t="s">
        <v>39089</v>
      </c>
      <c r="CA1" s="84" t="s">
        <v>39090</v>
      </c>
      <c r="CB1" s="84" t="s">
        <v>39091</v>
      </c>
      <c r="CC1" s="84" t="s">
        <v>39092</v>
      </c>
      <c r="CD1" s="84" t="s">
        <v>39093</v>
      </c>
      <c r="CE1" s="84" t="s">
        <v>39094</v>
      </c>
      <c r="CF1" s="84" t="s">
        <v>39095</v>
      </c>
      <c r="CG1" s="84" t="s">
        <v>39096</v>
      </c>
      <c r="CH1" s="84" t="s">
        <v>39097</v>
      </c>
      <c r="CI1" s="84" t="s">
        <v>39098</v>
      </c>
      <c r="CJ1" s="84" t="s">
        <v>39099</v>
      </c>
    </row>
    <row r="2" spans="1:88" s="118" customFormat="1" ht="31.5" customHeight="1">
      <c r="A2" s="58" t="s">
        <v>39100</v>
      </c>
      <c r="B2" s="58" t="s">
        <v>27</v>
      </c>
      <c r="C2" s="58">
        <v>1</v>
      </c>
      <c r="D2" s="58" t="s">
        <v>19542</v>
      </c>
      <c r="E2" s="81" t="s">
        <v>39101</v>
      </c>
      <c r="F2" s="71">
        <v>45322.056979166664</v>
      </c>
      <c r="G2" s="72" t="s">
        <v>39102</v>
      </c>
      <c r="H2" s="83">
        <v>45322.050729166665</v>
      </c>
      <c r="I2" s="58" t="s">
        <v>88</v>
      </c>
      <c r="J2" s="58" t="s">
        <v>65</v>
      </c>
      <c r="K2" s="82" t="s">
        <v>39103</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39104</v>
      </c>
      <c r="B3" s="58" t="str">
        <f>IFERROR(VLOOKUP(D3,DB!A:K,11,0),"")</f>
        <v>R2</v>
      </c>
      <c r="C3" s="58">
        <v>1</v>
      </c>
      <c r="D3" s="58" t="s">
        <v>25643</v>
      </c>
      <c r="E3" s="81" t="s">
        <v>39021</v>
      </c>
      <c r="F3" s="71">
        <v>45824.999837962961</v>
      </c>
      <c r="G3" s="72">
        <f t="shared" ref="G3" ca="1" si="0">IFERROR(NOW()-F3,"-")</f>
        <v>162.67645196759258</v>
      </c>
      <c r="H3" s="71">
        <v>45824.993587962963</v>
      </c>
      <c r="I3" s="58" t="str">
        <f>IFERROR(VLOOKUP(D3,DB!A:F,6,0),"")</f>
        <v>Generator-SG</v>
      </c>
      <c r="J3" s="58" t="str">
        <f>IFERROR(VLOOKUP(D3,DB!A:G,7,0),"")</f>
        <v>Good</v>
      </c>
      <c r="K3" s="82" t="s">
        <v>39105</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39106</v>
      </c>
      <c r="B4" s="18" t="str">
        <f>IFERROR(VLOOKUP(D4,DB!A:K,11,0),"")</f>
        <v>R2</v>
      </c>
      <c r="C4" s="18">
        <v>1</v>
      </c>
      <c r="D4" s="18" t="s">
        <v>17733</v>
      </c>
      <c r="E4" s="81" t="s">
        <v>39021</v>
      </c>
      <c r="F4" s="100">
        <v>45984.387418981481</v>
      </c>
      <c r="G4" s="101">
        <f ca="1">IFERROR(NOW()-F4,"-")</f>
        <v>3.2888709490725887</v>
      </c>
      <c r="H4" s="100">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45987.676289930554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45987.676289930554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45987.676289930554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45987.676289930554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45987.676289930554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45987.676289930554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45987.676289930554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45987.676289930554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45987.676289930554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45987.676289930554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45987.676289930554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45987.676289930554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45987.676289930554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45987.676289930554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45987.676289930554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45987.676289930554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45987.676289930554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45987.676289930554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45987.676289930554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45987.676289930554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45987.676289930554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45987.676289930554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45987.676289930554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45987.676289930554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45987.676289930554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45987.676289930554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45987.676289930554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45987.676289930554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45987.676289930554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45987.676289930554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45987.676289930554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45987.676289930554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45987.676289930554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45987.676289930554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45987.676289930554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45987.676289930554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45987.676289930554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45987.676289930554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45987.676289930554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45987.676289930554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45987.676289930554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45987.676289930554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45987.676289930554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45987.676289930554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45987.676289930554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45987.676289930554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45987.676289930554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45987.676289930554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45987.676289930554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45987.676289930554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45987.676289930554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45987.676289930554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45987.676289930554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45987.676289930554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45987.676289930554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45987.676289930554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45987.676289930554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45987.676289930554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45987.676289930554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45987.676289930554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45987.676289930554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45987.676289930554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45987.676289930554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45987.676289930554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45987.676289930554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45987.676289930554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45987.676289930554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45987.676289930554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45987.676289930554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45987.676289930554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45987.676289930554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45987.676289930554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45987.676289930554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45987.676289930554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45987.676289930554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45987.676289930554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45987.676289930554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45987.676289930554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45987.676289930554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45987.676289930554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45987.676289930554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45987.676289930554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45987.676289930554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45987.676289930554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45987.676289930554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45987.676289930554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45987.676289930554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45987.676289930554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45987.676289930554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45987.676289930554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45987.676289930554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45987.676289930554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45987.676289930554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45987.676289930554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45987.676289930554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45987.676289930554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45987.676289930554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45987.676289930554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45987.676289930554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45987.676289930554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39108</v>
      </c>
      <c r="B2" s="58" t="s">
        <v>89</v>
      </c>
      <c r="C2" s="18">
        <v>1</v>
      </c>
      <c r="D2" s="58" t="s">
        <v>39109</v>
      </c>
      <c r="E2" s="18" t="s">
        <v>39021</v>
      </c>
      <c r="F2" s="22">
        <v>45987.608680555553</v>
      </c>
      <c r="G2" s="21">
        <f t="shared" ref="G2:G45" ca="1" si="0">IFERROR(NOW()-F2,"-")</f>
        <v>6.76093750007567E-2</v>
      </c>
      <c r="H2" s="22">
        <v>45987.602407407408</v>
      </c>
      <c r="I2" s="19" t="s">
        <v>39110</v>
      </c>
      <c r="J2" s="18" t="s">
        <v>629</v>
      </c>
      <c r="K2" s="42" t="s">
        <v>39111</v>
      </c>
      <c r="L2" s="23" t="str">
        <f>IFERROR(VLOOKUP(D2,DB!A:I,9,0),"")</f>
        <v/>
      </c>
    </row>
    <row r="3" spans="1:13" ht="15" customHeight="1">
      <c r="A3" s="19"/>
      <c r="B3" s="58" t="str">
        <f>IFERROR(VLOOKUP(D3,DB!A:K,11,0),"")</f>
        <v/>
      </c>
      <c r="C3" s="18"/>
      <c r="D3" s="58" t="str">
        <f>IFERROR(VLOOKUP(#REF!,DB!#REF!,7,0),"")</f>
        <v/>
      </c>
      <c r="E3" s="92"/>
      <c r="F3" s="20"/>
      <c r="G3" s="21">
        <f t="shared" ca="1" si="0"/>
        <v>45987.676289930554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45987.676289930554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45987.676289930554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45987.676289930554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45987.676289930554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45987.676289930554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45987.676289930554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45987.676289930554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45987.676289930554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45987.676289930554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45987.676289930554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45987.676289930554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45987.676289930554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45987.676289930554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45987.676289930554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45987.676289930554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45987.676289930554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45987.676289930554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45987.676289930554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45987.676289930554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45987.676289930554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45987.676289930554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45987.676289930554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45987.676289930554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45987.676289930554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45987.676289930554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45987.676289930554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45987.676289930554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45987.676289930554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45987.676289930554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45987.676289930554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45987.676289930554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45987.676289930554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45987.676289930554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45987.676289930554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45987.676289930554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45987.676289930554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45987.676289930554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45987.676289930554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45987.676289930554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45987.676289930554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45987.676289930554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45987.676289930554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45987.676289930554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45987.676289930554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45987.676289930554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45987.676289930554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45987.676289930554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45987.676289930554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45987.676289930554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45987.676289930554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45987.676289930554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45987.676289930554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45987.676289930554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45987.676289930554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45987.676289930554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45987.676289930554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45987.676289930554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45987.676289930554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45987.676289930554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45987.676289930554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45987.676289930554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45987.676289930554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45987.676289930554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45987.676289930554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45987.676289930554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45987.676289930554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45987.676289930554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45987.676289930554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45987.676289930554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45987.676289930554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45987.676289930554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45987.676289930554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45987.676289930554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45987.676289930554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45987.676289930554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45987.676289930554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45987.676289930554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45987.676289930554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45987.676289930554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45987.676289930554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45987.676289930554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45987.676289930554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45987.676289930554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45987.676289930554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45987.676289930554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45987.676289930554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45987.676289930554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45987.676289930554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45987.676289930554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45987.676289930554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45987.676289930554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45987.676289930554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45987.676289930554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45987.676289930554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45987.676289930554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45987.676289930554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45987.676289930554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45987.676289930554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45987.676289930554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45987.676289930554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45987.676289930554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45987.676289930554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45987.676289930554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45987.676289930554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45987.676289930554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45987.676289930554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45987.676289930554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45987.676289930554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45987.676289930554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45987.676289930554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45987.676289930554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45987.676289930554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45987.676289930554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45987.676289930554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45987.676289930554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45987.676289930554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45987.676289930554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45987.676289930554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45987.676289930554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45987.676289930554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45987.676289930554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45987.676289930554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45987.676289930554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45987.676289930554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45987.676289930554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45987.676289930554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45987.676289930554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45987.676289930554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45987.676289930554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45987.676289930554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45987.676289930554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45987.676289930554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45987.676289930554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45987.676289930554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45987.676289930554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45987.676289930554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45987.676289930554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45987.676289930554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45987.676289930554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45987.676289930554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45987.676289930554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45987.676289930554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45987.676289930554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45987.676289930554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45987.676289930554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45987.676289930554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45987.676289930554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45987.676289930554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45987.676289930554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45987.676289930554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45987.676289930554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45987.676289930554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45987.676289930554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45987.676289930554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45987.676289930554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45987.676289930554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45987.676289930554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45987.676289930554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45987.676289930554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45987.676289930554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45987.676289930554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45987.676289930554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45987.676289930554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45987.676289930554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45987.676289930554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45987.676289930554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45987.676289930554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45987.676289930554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45987.676289930554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45987.676289930554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45987.676289930554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45987.676289930554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45987.676289930554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45987.676289930554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45987.676289930554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45987.676289930554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45987.676289930554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45987.676289930554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45987.676289930554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45987.676289930554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45987.676289930554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45987.676289930554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45987.676289930554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45987.676289930554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45987.676289930554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45987.676289930554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45987.676289930554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45987.676289930554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45987.676289930554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45987.676289930554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45987.676289930554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45987.676289930554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45987.676289930554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45987.676289930554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45987.676289930554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45987.676289930554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45987.676289930554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45987.676289930554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45987.676289930554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45987.676289930554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45987.676289930554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45987.676289930554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45987.676289930554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45987.676289930554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45987.676289930554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45987.676289930554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45987.676289930554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45987.676289930554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45987.676289930554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45987.676289930554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45987.676289930554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45987.676289930554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45987.676289930554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45987.676289930554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45987.676289930554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45987.676289930554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45987.676289930554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45987.676289930554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45987.676289930554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45987.676289930554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45987.676289930554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45987.676289930554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45987.676289930554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45987.676289930554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45987.676289930554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45987.676289930554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45987.676289930554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45987.676289930554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45987.676289930554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45987.676289930554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45987.676289930554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45987.676289930554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45987.676289930554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45987.676289930554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45987.676289930554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45987.676289930554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45987.676289930554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45987.676289930554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45987.676289930554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45987.676289930554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45987.676289930554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45987.676289930554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45987.676289930554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45987.676289930554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45987.676289930554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45987.676289930554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45987.676289930554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45987.676289930554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45987.676289930554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45987.676289930554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45987.676289930554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45987.676289930554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45987.676289930554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45987.676289930554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45987.676289930554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45987.676289930554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45987.676289930554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45987.676289930554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45987.676289930554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45987.676289930554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45987.676289930554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45987.676289930554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45987.676289930554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45987.676289930554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45987.676289930554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45987.676289930554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45987.676289930554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45987.676289930554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45987.676289930554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45987.676289930554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45987.676289930554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45987.676289930554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45987.676289930554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45987.676289930554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45987.676289930554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45987.676289930554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45987.676289930554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45987.676289930554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45987.676289930554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45987.676289930554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45987.676289930554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45987.676289930554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45987.676289930554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45987.676289930554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45987.676289930554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45987.676289930554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45987.676289930554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45987.676289930554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45987.676289930554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45987.676289930554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45987.676289930554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45987.676289930554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45987.676289930554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45987.676289930554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45987.676289930554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45987.676289930554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45987.676289930554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45987.676289930554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45987.676289930554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45987.676289930554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45987.676289930554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45987.676289930554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45987.676289930554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45987.676289930554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45987.676289930554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45987.676289930554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45987.676289930554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45987.676289930554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45987.676289930554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45987.676289930554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45987.676289930554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45987.676289930554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45987.676289930554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45987.676289930554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45987.676289930554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45987.676289930554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45987.676289930554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45987.676289930554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45987.676289930554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45987.676289930554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45987.676289930554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45987.676289930554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45987.676289930554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45987.676289930554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45987.676289930554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45987.676289930554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45987.676289930554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45987.676289930554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45987.676289930554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45987.676289930554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45987.676289930554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45987.676289930554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45987.676289930554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45987.676289930554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45987.676289930554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45987.676289930554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45987.676289930554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45987.676289930554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45987.676289930554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45987.676289930554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45987.676289930554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45987.676289930554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45987.676289930554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45987.676289930554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45987.676289930554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45987.676289930554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45987.676289930554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45987.676289930554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45987.676289930554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45987.676289930554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45987.676289930554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45987.676289930554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45987.676289930554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45987.676289930554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45987.676289930554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45987.676289930554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45987.676289930554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45987.676289930554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45987.676289930554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45987.676289930554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45987.676289930554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45987.676289930554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45987.676289930554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45987.676289930554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45987.676289930554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45987.676289930554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45987.676289930554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45987.676289930554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45987.676289930554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45987.676289930554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45987.676289930554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45987.676289930554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45987.676289930554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45987.676289930554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45987.676289930554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45987.676289930554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45987.676289930554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45987.676289930554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45987.676289930554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45987.676289930554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45987.676289930554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45987.676289930554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45987.676289930554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45987.676289930554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45987.676289930554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45987.676289930554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45987.676289930554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45987.676289930554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45987.676289930554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45987.676289930554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45987.676289930554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45987.676289930554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45987.676289930554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45987.676289930554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45987.676289930554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45987.676289930554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45987.676289930554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45987.676289930554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45987.676289930554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45987.676289930554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45987.676289930554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45987.676289930554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45987.676289930554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45987.676289930554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45987.676289930554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45987.676289930554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45987.676289930554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45987.676289930554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45987.676289930554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45987.676289930554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45987.676289930554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45987.676289930554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45987.676289930554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45987.676289930554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45987.676289930554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45987.676289930554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45987.676289930554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45987.676289930554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45987.676289930554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45987.676289930554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45987.676289930554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45987.676289930554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45987.676289930554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45987.676289930554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45987.676289930554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45987.676289930554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45987.676289930554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45987.676289930554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45987.676289930554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45987.676289930554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45987.676289930554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45987.676289930554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45987.676289930554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45987.676289930554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45987.676289930554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45987.676289930554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45987.676289930554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45987.676289930554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45987.676289930554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45987.676289930554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45987.676289930554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45987.676289930554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45987.676289930554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45987.676289930554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45987.676289930554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45987.676289930554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45987.676289930554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45987.676289930554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45987.676289930554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45987.676289930554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45987.676289930554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45987.676289930554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45987.676289930554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45987.676289930554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45987.676289930554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45987.676289930554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45987.676289930554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45987.676289930554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45987.676289930554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45987.676289930554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45987.676289930554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45987.676289930554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45987.676289930554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45987.676289930554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45987.676289930554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45987.676289930554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45987.676289930554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45987.676289930554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45987.676289930554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45987.676289930554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45987.676289930554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45987.676289930554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45987.676289930554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45987.676289930554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45987.676289930554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45987.676289930554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45987.676289930554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45987.676289930554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45987.676289930554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45987.676289930554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45987.676289930554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45987.676289930554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45987.676289930554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45987.676289930554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45987.676289930554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45987.676289930554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45987.676289930554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45987.676289930554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45987.676289930554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45987.676289930554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45987.676289930554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45987.676289930554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45987.676289930554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45987.676289930554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45987.676289930554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45987.676289930554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45987.676289930554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45987.676289930554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45987.676289930554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45987.676289930554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45987.676289930554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45987.676289930554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45987.676289930554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45987.676289930554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45987.676289930554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45987.676289930554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45987.676289930554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45987.676289930554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45987.676289930554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45987.676289930554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45987.676289930554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45987.676289930554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45987.676289930554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45987.676289930554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45987.676289930554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45987.676289930554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45987.676289930554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45987.676289930554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45987.676289930554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45987.676289930554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45987.676289930554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45987.676289930554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45987.676289930554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45987.676289930554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45987.676289930554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45987.676289930554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45987.676289930554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45987.676289930554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45987.676289930554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45987.676289930554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45987.676289930554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45987.676289930554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45987.676289930554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45987.676289930554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45987.676289930554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45987.676289930554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45987.676289930554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45987.676289930554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45987.676289930554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45987.676289930554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45987.676289930554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45987.676289930554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45987.676289930554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45987.676289930554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45987.676289930554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45987.676289930554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45987.676289930554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45987.676289930554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45987.676289930554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45987.676289930554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45987.676289930554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45987.676289930554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45987.676289930554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45987.676289930554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45987.676289930554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45987.676289930554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45987.676289930554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45987.676289930554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45987.676289930554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45987.676289930554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45987.676289930554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45987.676289930554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45987.676289930554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45987.676289930554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45987.676289930554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45987.676289930554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45987.676289930554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45987.676289930554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45987.676289930554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45987.676289930554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45987.676289930554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45987.676289930554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45987.676289930554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45987.676289930554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45987.676289930554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45987.676289930554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45987.676289930554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45987.676289930554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45987.676289930554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45987.676289930554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45987.676289930554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45987.676289930554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45987.676289930554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45987.676289930554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45987.676289930554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45987.676289930554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45987.676289930554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45987.676289930554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45987.676289930554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45987.676289930554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45987.676289930554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45987.676289930554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45987.676289930554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45987.676289930554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45987.676289930554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45987.676289930554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45987.676289930554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45987.676289930554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45987.676289930554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45987.676289930554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45987.676289930554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45987.676289930554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45987.676289930554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45987.676289930554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45987.676289930554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45987.676289930554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45987.676289930554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45987.676289930554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45987.676289930554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45987.676289930554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45987.676289930554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45987.676289930554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45987.676289930554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45987.676289930554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45987.676289930554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45987.676289930554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45987.676289930554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45987.676289930554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45987.676289930554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45987.676289930554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45987.676289930554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45987.676289930554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45987.676289930554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45987.676289930554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45987.676289930554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45987.676289930554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45987.676289930554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45987.676289930554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45987.676289930554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45987.676289930554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45987.676289930554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45987.676289930554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45987.676289930554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45987.676289930554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45987.676289930554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45987.676289930554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45987.676289930554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45987.676289930554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45987.676289930554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45987.676289930554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45987.676289930554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45987.676289930554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45987.676289930554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45987.676289930554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45987.676289930554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45987.676289930554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45987.676289930554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45987.676289930554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45987.676289930554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45987.676289930554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45987.676289930554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45987.676289930554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45987.676289930554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45987.676289930554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45987.676289930554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45987.676289930554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45987.676289930554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45987.676289930554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45987.676289930554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45987.676289930554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45987.676289930554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45987.676289930554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45987.676289930554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45987.676289930554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45987.676289930554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45987.676289930554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45987.676289930554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45987.676289930554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45987.676289930554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45987.676289930554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45987.676289930554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45987.676289930554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45987.676289930554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45987.676289930554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45987.676289930554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45987.676289930554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45987.676289930554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45987.676289930554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45987.676289930554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45987.676289930554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45987.676289930554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45987.676289930554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45987.676289930554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45987.676289930554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45987.676289930554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45987.676289930554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45987.676289930554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45987.676289930554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45987.676289930554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45987.676289930554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45987.676289930554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45987.676289930554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45987.676289930554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45987.676289930554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45987.676289930554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45987.676289930554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45987.676289930554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45987.676289930554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45987.676289930554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45987.676289930554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45987.676289930554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45987.676289930554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45987.676289930554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45987.676289930554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45987.676289930554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45987.676289930554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45987.676289930554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45987.676289930554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45987.676289930554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45987.676289930554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45987.676289930554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45987.676289930554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45987.676289930554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45987.676289930554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45987.676289930554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45987.676289930554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45987.676289930554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45987.676289930554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45987.676289930554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45987.676289930554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45987.676289930554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45987.676289930554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45987.676289930554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45987.676289930554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45987.676289930554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45987.676289930554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45987.676289930554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45987.676289930554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45987.676289930554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45987.676289930554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45987.676289930554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45987.676289930554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45987.676289930554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45987.676289930554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45987.676289930554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45987.676289930554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45987.676289930554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45987.676289930554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45987.676289930554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45987.676289930554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45987.676289930554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45987.676289930554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45987.676289930554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45987.676289930554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45987.676289930554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45987.676289930554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45987.676289930554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45987.676289930554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45987.676289930554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45987.676289930554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45987.676289930554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45987.676289930554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45987.676289930554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45987.676289930554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45987.676289930554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45987.676289930554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45987.676289930554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45987.676289930554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45987.676289930554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45987.676289930554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45987.676289930554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45987.676289930554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45987.676289930554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45987.676289930554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45987.676289930554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45987.676289930554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45987.676289930554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45987.676289930554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45987.676289930554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45987.676289930554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45987.676289930554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45987.676289930554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45987.676289930554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45987.676289930554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45987.676289930554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45987.676289930554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45987.676289930554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45987.676289930554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45987.676289930554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45987.676289930554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45987.676289930554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45987.676289930554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45987.676289930554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45987.676289930554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45987.676289930554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45987.676289930554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45987.676289930554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45987.676289930554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45987.676289930554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45987.676289930554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45987.676289930554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45987.676289930554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45987.676289930554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45987.676289930554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45987.676289930554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45987.676289930554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45987.676289930554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45987.676289930554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45987.676289930554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45987.676289930554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45987.676289930554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45987.676289930554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45987.676289930554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45987.676289930554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45987.676289930554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45987.676289930554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45987.676289930554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45987.676289930554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45987.676289930554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45987.676289930554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45987.676289930554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45987.676289930554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45987.676289930554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45987.676289930554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45987.676289930554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45987.676289930554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45987.676289930554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45987.676289930554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45987.676289930554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45987.676289930554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45987.676289930554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45987.676289930554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45987.676289930554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45987.676289930554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45987.676289930554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45987.676289930554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45987.676289930554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45987.676289930554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45987.676289930554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45987.676289930554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45987.676289930554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45987.676289930554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45987.676289930554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45987.676289930554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45987.676289930554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45987.676289930554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45987.676289930554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45987.676289930554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45987.676289930554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45987.676289930554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45987.676289930554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45987.676289930554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45987.676289930554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45987.676289930554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45987.676289930554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45987.676289930554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45987.676289930554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45987.676289930554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45987.676289930554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45987.676289930554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45987.676289930554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45987.676289930554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45987.676289930554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45987.676289930554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45987.676289930554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45987.676289930554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45987.676289930554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45987.676289930554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45987.676289930554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45987.676289930554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45987.676289930554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45987.676289930554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45987.676289930554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45987.676289930554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45987.676289930554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45987.676289930554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45987.676289930554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45987.676289930554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45987.676289930554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45987.676289930554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45987.676289930554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45987.676289930554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45987.676289930554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45987.676289930554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45987.676289930554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45987.676289930554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45987.676289930554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45987.676289930554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45987.676289930554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45987.676289930554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45987.676289930554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45987.676289930554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45987.676289930554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45987.676289930554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45987.676289930554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45987.676289930554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45987.676289930554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45987.676289930554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45987.676289930554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45987.676289930554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45987.676289930554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45987.676289930554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45987.676289930554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45987.676289930554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45987.676289930554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45987.676289930554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45987.676289930554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45987.676289930554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45987.676289930554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45987.676289930554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45987.676289930554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45987.676289930554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45987.676289930554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45987.676289930554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45987.676289930554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45987.676289930554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45987.676289930554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45987.676289930554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45987.676289930554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45987.676289930554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45987.676289930554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45987.676289930554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45987.676289930554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45987.676289930554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45987.676289930554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45987.676289930554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45987.676289930554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45987.676289930554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45987.676289930554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45987.676289930554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45987.676289930554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45987.676289930554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45987.676289930554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45987.676289930554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45987.676289930554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45987.676289930554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45987.676289930554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45987.676289930554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45987.676289930554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45987.676289930554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45987.676289930554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45987.676289930554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45987.676289930554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45987.676289930554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45987.676289930554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45987.676289930554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45987.676289930554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45987.676289930554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45987.676289930554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45987.676289930554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45987.676289930554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45987.676289930554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45987.676289930554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45987.676289930554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45987.676289930554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45987.676289930554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45987.676289930554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45987.676289930554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45987.676289930554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45987.676289930554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45987.676289930554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45987.676289930554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45987.676289930554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284.19557233795786</v>
      </c>
      <c r="H2" s="92">
        <v>45703.474768518521</v>
      </c>
      <c r="I2" s="92" t="str">
        <f>IFERROR(VLOOKUP(D2,DB!A:F,6,0),"")</f>
        <v>SCECO</v>
      </c>
      <c r="J2" s="92" t="str">
        <f>IFERROR(VLOOKUP(D2,DB!A:G,7,0),"")</f>
        <v>Dead</v>
      </c>
      <c r="K2" s="94" t="s">
        <v>39113</v>
      </c>
      <c r="L2" s="88" t="str">
        <f>IFERROR(VLOOKUP(D2,DB!A:I,9,0),"")</f>
        <v>Latis</v>
      </c>
    </row>
    <row r="3" spans="1:16" ht="15" customHeight="1">
      <c r="A3" s="110"/>
      <c r="B3" s="110" t="str">
        <f>IFERROR(VLOOKUP(D4,DB!A:K,11,0),"")</f>
        <v/>
      </c>
      <c r="C3" s="90"/>
      <c r="D3" s="144"/>
      <c r="E3" s="91"/>
      <c r="F3" s="92"/>
      <c r="G3" s="93">
        <f t="shared" ref="G3:G36" ca="1" si="0">IFERROR(NOW()-F3,"")</f>
        <v>45987.676289930554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45987.676289930554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45987.676289930554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45987.676289930554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45987.676289930554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45987.676289930554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45987.676289930554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45987.676289930554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45987.676289930554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45987.676289930554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45987.676289930554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45987.676289930554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45987.676289930554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45987.676289930554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45987.676289930554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45987.676289930554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45987.676289930554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45987.676289930554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45987.676289930554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45987.676289930554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45987.676289930554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45987.676289930554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45987.676289930554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45987.676289930554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45987.676289930554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45987.676289930554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45987.676289930554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45987.676289930554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45987.676289930554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45987.676289930554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45987.676289930554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45987.676289930554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45987.676289930554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45987.676289930554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45987.676289930554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45987.676289930554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45987.676289930554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45987.676289930554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45987.676289930554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45987.676289930554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45987.676289930554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45987.676289930554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45987.676289930554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45987.676289930554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45987.676289930554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45987.676289930554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45987.676289930554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45987.676289930554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45987.676289930554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45987.676289930554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45987.676289930554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45987.676289930554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45987.676289930554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45987.676289930554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45987.676289930554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45987.676289930554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45987.676289930554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45987.676289930554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45987.676289930554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45987.676289930554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45987.676289930554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45987.676289930554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45987.676289930554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45987.676289930554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45987.676289930554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45987.676289930554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45987.676289930554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45987.676289930554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45987.676289930554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45987.676289930554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45987.676289930554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45987.676289930554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45987.676289930554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45987.676289930554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45987.676289930554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45987.676289930554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45987.676289930554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45987.676289930554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45987.676289930554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45987.676289930554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45987.676289930554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45987.676289930554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45987.676289930554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45987.676289930554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45987.676289930554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45987.676289930554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45987.676289930554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45987.676289930554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45987.676289930554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45987.676289930554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45987.676289930554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45987.676289930554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45987.676289930554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45987.676289930554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45987.676289930554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45987.676289930554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45987.676289930554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45987.676289930554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45987.676289930554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45987.676289930554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45987.676289930554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45987.676289930554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45987.676289930554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45987.676289930554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45987.676289930554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45987.676289930554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45987.676289930554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45987.676289930554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45987.676289930554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45987.676289930554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45987.676289930554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45987.676289930554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45987.676289930554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45987.676289930554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45987.676289930554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45987.676289930554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45987.676289930554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45987.676289930554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45987.676289930554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45987.676289930554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45987.676289930554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45987.676289930554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45987.676289930554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45987.676289930554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45987.676289930554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45987.676289930554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45987.676289930554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45987.676289930554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45987.676289930554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45987.676289930554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45987.676289930554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45987.676289930554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45987.676289930554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45987.676289930554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45987.676289930554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45987.676289930554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45987.676289930554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45987.676289930554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45987.676289930554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45987.676289930554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45987.676289930554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45987.676289930554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45987.676289930554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45987.676289930554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45987.676289930554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45987.676289930554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45987.676289930554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45987.676289930554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45987.676289930554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45987.676289930554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45987.676289930554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45987.676289930554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45987.676289930554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45987.676289930554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45987.676289930554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45987.676289930554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45987.676289930554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45987.676289930554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45987.676289930554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45987.676289930554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45987.676289930554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45987.676289930554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45987.676289930554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45987.676289930554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45987.676289930554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45987.676289930554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45987.676289930554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45987.676289930554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45987.676289930554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45987.676289930554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45987.676289930554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45987.676289930554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45987.676289930554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45987.676289930554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45987.676289930554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45987.676289930554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45987.676289930554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45987.676289930554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45987.676289930554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45987.676289930554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45987.676289930554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45987.676289930554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45987.676289930554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45987.676289930554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45987.676289930554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45987.676289930554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45987.676289930554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45987.676289930554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45987.676289930554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45987.676289930554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45987.676289930554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45987.676289930554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45987.676289930554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45987.676289930554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45987.676289930554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45987.676289930554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45987.676289930554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45987.676289930554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45987.676289930554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45987.676289930554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45987.676289930554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45987.676289930554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45987.676289930554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45987.676289930554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45987.676289930554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45987.676289930554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45987.676289930554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45987.676289930554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45987.676289930554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45987.676289930554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45987.676289930554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45987.676289930554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45987.676289930554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45987.676289930554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45987.676289930554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45987.676289930554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45987.676289930554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45987.676289930554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45987.676289930554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45987.676289930554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45987.676289930554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45987.676289930554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45987.676289930554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45987.676289930554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45987.676289930554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45987.676289930554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45987.676289930554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45987.676289930554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45987.676289930554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45987.676289930554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45987.676289930554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45987.676289930554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45987.676289930554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45987.676289930554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45987.676289930554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45987.676289930554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45987.676289930554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45987.676289930554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45987.676289930554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45987.676289930554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45987.676289930554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45987.676289930554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45987.676289930554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45987.676289930554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45987.676289930554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45987.676289930554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45987.676289930554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45987.676289930554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45987.676289930554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45987.676289930554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45987.676289930554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45987.676289930554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45987.676289930554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45987.676289930554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45987.676289930554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45987.676289930554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45987.676289930554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45987.676289930554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45987.676289930554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45987.676289930554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45987.676289930554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45987.676289930554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45987.676289930554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45987.676289930554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45987.676289930554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45987.676289930554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45987.676289930554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45987.676289930554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45987.676289930554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45987.676289930554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45987.676289930554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45987.676289930554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45987.676289930554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45987.676289930554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45987.676289930554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45987.676289930554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45987.676289930554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45987.676289930554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45987.676289930554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45987.676289930554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45987.676289930554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45987.676289930554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45987.676289930554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45987.676289930554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45987.676289930554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45987.676289930554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45987.676289930554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45987.676289930554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45987.676289930554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45987.676289930554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45987.676289930554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45987.676289930554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45987.676289930554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45987.676289930554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45987.676289930554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45987.676289930554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45987.676289930554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45987.676289930554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45987.676289930554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45987.676289930554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45987.676289930554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45987.676289930554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45987.676289930554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45987.676289930554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45987.676289930554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45987.676289930554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45987.676289930554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45987.676289930554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45987.676289930554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45987.676289930554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45987.676289930554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45987.676289930554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45987.676289930554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45987.676289930554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45987.676289930554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45987.676289930554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45987.676289930554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45987.676289930554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45987.676289930554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45987.676289930554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45987.676289930554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45987.676289930554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45987.676289930554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45987.676289930554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45987.676289930554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45987.676289930554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45987.676289930554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45987.676289930554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45987.676289930554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45987.676289930554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45987.676289930554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45987.676289930554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45987.676289930554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45987.676289930554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45987.676289930554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45987.676289930554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95.844229745365737</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39101</v>
      </c>
      <c r="F3" s="38">
        <v>45926.188877314817</v>
      </c>
      <c r="G3" s="105">
        <f t="shared" ref="G3" ca="1" si="0">IFERROR(NOW()-F3,"")</f>
        <v>61.487412615737412</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39101</v>
      </c>
      <c r="F4" s="107">
        <v>45948.661111111112</v>
      </c>
      <c r="G4" s="108">
        <f t="shared" ref="G4" ca="1" si="1">IFERROR(NOW()-F4,"")</f>
        <v>39.015178819441644</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6.3029913194404799</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39123</v>
      </c>
      <c r="L6" s="37" t="str">
        <f>IFERROR(VLOOKUP(D6,DB!A:I,9,0),"")</f>
        <v>Latis</v>
      </c>
    </row>
    <row r="7" spans="1:13" s="39" customFormat="1">
      <c r="A7" s="37" t="s">
        <v>39122</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39124</v>
      </c>
      <c r="L7" s="37" t="str">
        <f>IFERROR(VLOOKUP(D7,DB!A:I,9,0),"")</f>
        <v>Latis</v>
      </c>
    </row>
    <row r="8" spans="1:13" s="39" customFormat="1">
      <c r="A8" s="37" t="s">
        <v>39122</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39123</v>
      </c>
      <c r="L8" s="37" t="str">
        <f>IFERROR(VLOOKUP(D8,DB!A:I,9,0),"")</f>
        <v>Latis</v>
      </c>
    </row>
    <row r="9" spans="1:13" s="39" customFormat="1">
      <c r="A9" s="37" t="s">
        <v>39122</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39123</v>
      </c>
      <c r="L9" s="37" t="str">
        <f>IFERROR(VLOOKUP(D9,DB!A:I,9,0),"")</f>
        <v>Latis</v>
      </c>
    </row>
    <row r="10" spans="1:13" s="39" customFormat="1">
      <c r="A10" s="37"/>
      <c r="B10" s="37" t="str">
        <f>IFERROR(VLOOKUP(D10,DB!A:K,11,0),"")</f>
        <v/>
      </c>
      <c r="C10" s="37"/>
      <c r="D10" s="37"/>
      <c r="E10" s="37"/>
      <c r="F10" s="38"/>
      <c r="G10" s="108">
        <f ca="1">IFERROR(NOW()-F10,"")</f>
        <v>45987.676289930554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45987.676289930554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45987.676289930554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45987.676289930554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45987.676289930554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45987.676289930554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45987.676289930554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45987.676289930554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45987.676289930554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45987.676289930554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45987.676289930554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45987.676289930554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45987.676289930554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45987.676289930554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45987.676289930554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45987.676289930554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45987.676289930554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45987.676289930554</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45987.676289930554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45987.676289930554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45987.676289930554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45987.676289930554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45987.676289930554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45987.676289930554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45987.676289930554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45987.676289930554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45987.676289930554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45987.676289930554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45987.676289930554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45987.676289930554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45987.676289930554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45987.676289930554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45987.676289930554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45987.676289930554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45987.676289930554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45987.676289930554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45987.676289930554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45987.676289930554</v>
      </c>
      <c r="H47" s="38"/>
      <c r="I47" s="37" t="str">
        <f>IFERROR(VLOOKUP(D47,DB!A:F,6,0),"")</f>
        <v/>
      </c>
      <c r="J47" s="37" t="str">
        <f>IFERROR(VLOOKUP(D47,DB!A:G,7,0),"")</f>
        <v/>
      </c>
      <c r="K47" s="37"/>
      <c r="L47" s="3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45987.676289930554</v>
      </c>
      <c r="H2"/>
      <c r="I2" s="124" t="str">
        <f>IFERROR(VLOOKUP(D2,DB!A:F,6,0),"")</f>
        <v/>
      </c>
      <c r="J2" s="124" t="str">
        <f>IFERROR(VLOOKUP(D2,DB!A:G,7,0),"")</f>
        <v/>
      </c>
      <c r="K2" s="127"/>
      <c r="L2" s="128" t="str">
        <f>IFERROR(VLOOKUP(D2,DB!A:I,9,0),"")</f>
        <v/>
      </c>
    </row>
    <row r="3" spans="1:16382" ht="31.5" customHeight="1">
      <c r="A3"/>
      <c r="B3"/>
      <c r="C3" s="125"/>
      <c r="D3" s="122"/>
      <c r="E3" s="106"/>
      <c r="F3"/>
      <c r="G3" s="72">
        <f ca="1">IFERROR(NOW()-F3,"-")</f>
        <v>45987.676289930554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45987.676289930554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45987.676289930554</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t="s">
        <v>39125</v>
      </c>
      <c r="G6" s="72" t="str">
        <f t="shared" ref="G6:G7" ca="1" si="0">IFERROR(NOW()-F6,"-")</f>
        <v>-</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45987.676289930554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45987.676289930554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45987.676289930554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45987.676289930554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45987.676289930554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45987.676289930554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45987.676289930554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45987.676289930554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45987.676289930554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45987.676289930554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45987.676289930554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45987.676289930554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45987.676289930554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45987.676289930554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45987.676289930554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45987.676289930554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45987.676289930554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45987.676289930554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45987.676289930554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45987.676289930554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45987.676289930554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45987.676289930554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45987.676289930554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45987.676289930554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45987.676289930554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45987.676289930554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45987.676289930554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45987.676289930554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45987.676289930554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45987.676289930554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45987.676289930554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45987.676289930554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45987.676289930554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45987.676289930554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45987.676289930554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