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93" documentId="120_S{2AC9BD13-BADA-5192-A53E-5A8FF88502F6}" xr6:coauthVersionLast="47" xr6:coauthVersionMax="47" xr10:uidLastSave="{18B89B48-E555-43DB-B42C-7CE2E8FF63B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<sst xmlns="http://schemas.openxmlformats.org/spreadsheetml/2006/main" count="180276" uniqueCount="39122">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</sst>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315.95919745370338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9.5215277760871686E-3</v>
      </c>
      <c r="H3" s="127">
        <v>45978.893090277779</v>
      </c>
      <c r="I3" s="129" t="str">
        <f>IFERROR(VLOOKUP(D3,DB!A:F,6,0),"")</f>
        <v>SCECO</v>
      </c>
      <c r="J3" s="129" t="str">
        <f>IFERROR(VLOOKUP(D3,DB!A:G,7,0),"")</f>
        <v>Dead</v>
      </c>
      <c r="K3" s="132"/>
      <c r="L3" s="133" t="str">
        <f>IFERROR(VLOOKUP(D3,DB!A:I,9,0),"")</f>
        <v>Latis</v>
      </c>
    </row>
    <row r="4" spans="1:15" ht="15" customHeight="1">
      <c r="A4" s="128"/>
      <c r="B4" s="129" t="str">
        <f>IFERROR(VLOOKUP(D4,DB!A:K,11,0),"")</f>
        <v/>
      </c>
      <c r="C4" s="129"/>
      <c r="D4" s="129"/>
      <c r="E4" s="130"/>
      <c r="F4" s="127"/>
      <c r="G4" s="131">
        <f ca="1">IFERROR(NOW()-F4,"")</f>
        <v>45978.90762337963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45978.90762337963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45978.90762337963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45978.90762337963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45978.90762337963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45978.90762337963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45978.90762337963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45978.90762337963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45978.90762337963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45978.90762337963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45978.90762337963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45978.90762337963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45978.90762337963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45978.90762337963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45978.90762337963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45978.90762337963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45978.90762337963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45978.90762337963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45978.90762337963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45978.90762337963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45978.90762337963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45978.90762337963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45978.90762337963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45978.90762337963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45978.90762337963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45978.90762337963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45978.90762337963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45978.90762337963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45978.90762337963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45978.90762337963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45978.90762337963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45978.90762337963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45978.90762337963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45978.90762337963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45978.90762337963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45978.90762337963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45978.90762337963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45978.90762337963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45978.90762337963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45978.90762337963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45978.90762337963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45978.90762337963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45978.90762337963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45978.90762337963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45978.90762337963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45978.90762337963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45978.90762337963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45978.90762337963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45978.90762337963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45978.90762337963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45978.90762337963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45978.90762337963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45978.90762337963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45978.90762337963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45978.90762337963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45978.90762337963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45978.90762337963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45978.90762337963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45978.90762337963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45978.90762337963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45978.90762337963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45978.90762337963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45978.90762337963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45978.90762337963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45978.90762337963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45978.90762337963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45978.90762337963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34"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153.90778541666805</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1</v>
      </c>
      <c r="D4" s="18" t="s">
        <v>22777</v>
      </c>
      <c r="E4" s="102" t="s">
        <v>39021</v>
      </c>
      <c r="F4" s="86">
        <v>45978.738206018519</v>
      </c>
      <c r="G4" s="75">
        <f ca="1">IFERROR(NOW()-F4,"-")</f>
        <v>0.16941736111039063</v>
      </c>
      <c r="H4" s="103">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45978.90762337963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45978.90762337963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45978.90762337963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45978.90762337963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45978.90762337963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45978.90762337963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45978.90762337963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45978.90762337963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45978.90762337963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45978.90762337963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45978.90762337963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45978.90762337963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45978.90762337963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45978.90762337963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45978.90762337963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45978.90762337963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45978.90762337963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45978.90762337963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45978.90762337963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45978.90762337963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45978.90762337963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45978.90762337963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45978.90762337963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45978.90762337963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45978.90762337963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45978.90762337963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45978.90762337963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45978.90762337963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45978.90762337963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45978.90762337963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45978.90762337963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45978.90762337963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45978.90762337963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45978.90762337963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45978.90762337963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45978.90762337963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45978.90762337963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45978.90762337963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45978.90762337963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45978.90762337963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45978.90762337963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45978.90762337963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45978.90762337963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45978.90762337963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45978.90762337963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45978.90762337963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45978.90762337963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45978.90762337963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45978.90762337963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45978.90762337963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45978.90762337963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45978.90762337963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45978.90762337963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45978.90762337963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45978.90762337963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45978.90762337963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45978.90762337963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45978.90762337963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45978.90762337963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45978.90762337963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45978.90762337963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45978.90762337963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45978.90762337963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45978.90762337963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45978.90762337963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45978.90762337963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45978.90762337963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45978.90762337963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45978.90762337963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45978.90762337963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45978.90762337963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45978.90762337963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45978.90762337963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45978.90762337963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45978.90762337963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45978.90762337963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45978.90762337963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45978.90762337963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45978.90762337963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45978.90762337963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45978.90762337963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45978.90762337963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45978.90762337963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45978.90762337963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45978.90762337963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45978.90762337963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45978.90762337963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45978.90762337963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45978.90762337963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45978.90762337963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45978.90762337963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45978.90762337963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45978.90762337963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45978.90762337963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45978.90762337963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45978.90762337963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45978.90762337963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45978.90762337963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45978.90762337963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45978.90762337963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45978.90762337963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45978.90762337963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45978.90762337963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45978.90762337963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45978.90762337963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45978.90762337963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45978.90762337963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45978.90762337963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45978.90762337963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45978.90762337963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45978.90762337963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45978.90762337963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45978.90762337963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45978.90762337963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45978.90762337963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45978.90762337963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45978.90762337963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45978.90762337963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45978.90762337963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45978.90762337963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45978.90762337963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45978.90762337963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45978.90762337963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45978.90762337963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45978.90762337963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45978.90762337963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45978.90762337963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45978.90762337963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45978.90762337963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45978.90762337963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45978.90762337963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45978.90762337963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45978.90762337963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45978.90762337963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45978.90762337963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45978.90762337963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45978.90762337963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45978.90762337963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45978.90762337963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45978.90762337963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45978.90762337963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45978.90762337963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45978.90762337963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45978.90762337963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45978.90762337963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45978.90762337963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45978.90762337963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45978.90762337963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45978.90762337963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45978.90762337963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45978.90762337963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45978.90762337963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45978.90762337963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45978.90762337963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45978.90762337963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45978.90762337963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45978.90762337963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45978.90762337963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45978.90762337963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45978.90762337963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45978.90762337963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45978.90762337963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45978.90762337963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45978.90762337963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45978.90762337963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45978.90762337963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45978.90762337963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45978.90762337963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45978.90762337963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45978.90762337963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45978.90762337963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45978.90762337963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45978.90762337963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45978.90762337963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45978.90762337963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45978.90762337963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45978.90762337963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45978.90762337963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45978.90762337963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45978.90762337963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45978.90762337963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45978.90762337963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45978.90762337963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45978.90762337963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45978.90762337963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45978.90762337963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45978.90762337963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45978.90762337963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45978.90762337963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45978.90762337963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45978.90762337963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45978.90762337963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45978.90762337963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45978.90762337963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45978.90762337963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45978.90762337963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45978.90762337963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45978.90762337963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45978.90762337963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39108</v>
      </c>
      <c r="B2" s="61" t="str">
        <f>IFERROR(VLOOKUP(D2,DB!A:K,11,0),"")</f>
        <v>R3</v>
      </c>
      <c r="C2" s="18">
        <v>1</v>
      </c>
      <c r="D2" s="18" t="s">
        <v>38874</v>
      </c>
      <c r="E2" s="18" t="s">
        <v>39021</v>
      </c>
      <c r="F2" s="20">
        <v>45978.871851851851</v>
      </c>
      <c r="G2" s="21">
        <f t="shared" ref="G2:G10" ca="1" si="0">IFERROR(NOW()-F2,"-")</f>
        <v>3.5771527778706513E-2</v>
      </c>
      <c r="H2" s="22">
        <v>45978.858657407407</v>
      </c>
      <c r="I2" s="19" t="str">
        <f>IFERROR(VLOOKUP(D2,DB!A:F,6,0),"")</f>
        <v>SCECO</v>
      </c>
      <c r="J2" s="18" t="str">
        <f>IFERROR(VLOOKUP(D2,DB!A:G,7,0),"")</f>
        <v>In progress</v>
      </c>
      <c r="K2" s="45" t="s">
        <v>39109</v>
      </c>
      <c r="L2" s="23" t="str">
        <f>IFERROR(VLOOKUP(D2,DB!A:I,9,0),"")</f>
        <v>Latis</v>
      </c>
    </row>
    <row r="3" spans="1:13" ht="15" customHeight="1">
      <c r="A3" s="19"/>
      <c r="B3" s="61" t="str">
        <f>IFERROR(VLOOKUP(D3,DB!A:K,11,0),"")</f>
        <v/>
      </c>
      <c r="C3" s="18"/>
      <c r="D3" s="18"/>
      <c r="E3" s="18"/>
      <c r="F3" s="20"/>
      <c r="G3" s="21">
        <f t="shared" ca="1" si="0"/>
        <v>45978.90762337963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45978.90762337963</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45978.90762337963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45978.90762337963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45978.90762337963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45978.90762337963</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45978.90762337963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45978.90762337963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45978.90762337963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45978.90762337963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45978.90762337963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45978.90762337963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45978.90762337963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45978.90762337963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45978.90762337963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45978.90762337963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45978.90762337963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45978.90762337963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45978.90762337963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45978.90762337963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45978.90762337963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45978.90762337963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45978.90762337963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45978.90762337963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45978.90762337963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45978.90762337963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45978.90762337963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45978.90762337963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45978.90762337963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45978.90762337963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45978.90762337963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45978.90762337963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45978.90762337963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45978.90762337963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45978.90762337963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45978.90762337963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45978.90762337963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45978.90762337963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45978.90762337963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45978.90762337963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45978.90762337963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45978.90762337963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45978.90762337963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45978.90762337963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45978.90762337963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45978.90762337963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45978.90762337963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45978.90762337963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45978.90762337963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45978.90762337963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45978.90762337963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45978.90762337963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45978.90762337963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45978.90762337963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45978.90762337963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45978.90762337963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45978.90762337963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45978.90762337963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45978.90762337963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45978.90762337963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45978.90762337963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45978.90762337963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45978.90762337963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45978.90762337963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45978.90762337963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45978.90762337963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45978.90762337963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45978.90762337963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45978.90762337963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45978.90762337963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45978.90762337963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45978.90762337963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45978.90762337963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45978.90762337963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45978.90762337963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45978.90762337963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45978.90762337963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45978.90762337963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45978.90762337963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45978.90762337963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45978.90762337963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45978.90762337963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45978.90762337963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45978.90762337963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45978.90762337963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45978.90762337963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45978.90762337963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45978.90762337963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45978.90762337963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45978.90762337963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45978.90762337963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45978.90762337963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45978.90762337963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45978.90762337963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45978.90762337963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45978.90762337963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45978.90762337963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45978.90762337963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45978.90762337963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45978.90762337963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45978.90762337963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45978.90762337963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45978.90762337963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45978.90762337963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45978.90762337963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45978.90762337963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45978.90762337963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45978.90762337963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45978.90762337963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45978.90762337963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45978.90762337963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45978.90762337963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45978.90762337963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45978.90762337963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45978.90762337963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45978.90762337963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45978.90762337963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45978.90762337963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45978.90762337963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45978.90762337963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45978.90762337963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45978.90762337963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45978.90762337963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45978.90762337963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45978.90762337963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45978.90762337963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45978.90762337963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45978.90762337963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45978.90762337963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45978.90762337963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45978.90762337963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45978.90762337963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45978.90762337963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45978.90762337963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45978.90762337963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45978.90762337963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45978.90762337963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45978.90762337963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45978.90762337963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45978.90762337963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45978.90762337963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45978.90762337963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45978.90762337963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45978.90762337963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45978.90762337963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45978.90762337963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45978.90762337963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45978.90762337963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45978.90762337963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45978.90762337963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45978.90762337963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45978.90762337963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45978.90762337963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45978.90762337963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45978.90762337963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45978.90762337963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45978.90762337963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45978.90762337963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45978.90762337963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45978.90762337963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45978.90762337963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45978.90762337963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45978.90762337963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45978.90762337963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45978.90762337963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45978.90762337963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45978.90762337963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45978.90762337963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45978.90762337963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45978.90762337963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45978.90762337963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45978.90762337963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45978.90762337963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45978.90762337963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45978.90762337963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45978.90762337963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45978.90762337963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45978.90762337963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45978.90762337963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45978.90762337963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45978.90762337963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45978.90762337963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45978.90762337963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45978.90762337963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45978.90762337963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45978.90762337963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45978.90762337963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45978.90762337963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45978.90762337963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45978.90762337963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45978.90762337963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45978.90762337963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45978.90762337963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45978.90762337963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45978.90762337963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45978.90762337963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45978.90762337963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45978.90762337963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45978.90762337963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45978.90762337963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45978.90762337963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45978.90762337963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45978.90762337963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45978.90762337963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45978.90762337963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45978.90762337963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45978.90762337963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45978.90762337963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45978.90762337963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45978.90762337963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45978.90762337963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45978.90762337963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45978.90762337963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45978.90762337963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45978.90762337963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45978.90762337963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45978.90762337963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45978.90762337963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45978.90762337963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45978.90762337963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45978.90762337963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45978.90762337963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45978.90762337963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45978.90762337963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45978.90762337963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45978.90762337963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45978.90762337963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45978.90762337963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45978.90762337963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45978.90762337963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45978.90762337963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45978.90762337963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45978.90762337963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45978.90762337963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45978.90762337963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45978.90762337963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45978.90762337963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45978.90762337963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45978.90762337963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45978.90762337963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45978.90762337963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45978.90762337963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45978.90762337963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45978.90762337963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45978.90762337963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45978.90762337963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45978.90762337963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45978.90762337963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45978.90762337963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45978.90762337963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45978.90762337963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45978.90762337963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45978.90762337963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45978.90762337963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45978.90762337963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45978.90762337963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45978.90762337963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45978.90762337963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45978.90762337963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45978.90762337963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45978.90762337963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45978.90762337963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45978.90762337963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45978.90762337963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45978.90762337963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45978.90762337963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45978.90762337963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45978.90762337963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45978.90762337963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45978.90762337963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45978.90762337963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45978.90762337963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45978.90762337963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45978.90762337963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45978.90762337963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45978.90762337963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45978.90762337963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45978.90762337963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45978.90762337963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45978.90762337963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45978.90762337963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45978.90762337963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45978.90762337963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45978.90762337963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45978.90762337963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45978.90762337963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45978.90762337963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45978.90762337963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45978.90762337963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45978.90762337963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45978.90762337963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45978.90762337963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45978.90762337963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45978.90762337963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45978.90762337963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45978.90762337963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45978.90762337963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45978.90762337963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45978.90762337963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45978.90762337963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45978.90762337963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45978.90762337963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45978.90762337963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45978.90762337963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45978.90762337963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45978.90762337963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45978.90762337963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45978.90762337963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45978.90762337963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45978.90762337963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45978.90762337963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45978.90762337963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45978.90762337963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45978.90762337963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45978.90762337963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45978.90762337963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45978.90762337963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45978.90762337963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45978.90762337963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45978.90762337963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45978.90762337963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45978.90762337963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45978.90762337963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45978.90762337963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45978.90762337963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45978.90762337963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45978.90762337963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45978.90762337963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45978.90762337963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45978.90762337963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45978.90762337963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45978.90762337963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45978.90762337963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45978.90762337963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45978.90762337963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45978.90762337963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45978.90762337963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45978.90762337963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45978.90762337963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45978.90762337963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45978.90762337963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45978.90762337963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45978.90762337963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45978.90762337963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45978.90762337963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45978.90762337963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45978.90762337963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45978.90762337963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45978.90762337963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45978.90762337963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45978.90762337963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45978.90762337963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45978.90762337963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45978.90762337963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45978.90762337963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45978.90762337963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45978.90762337963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45978.90762337963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45978.90762337963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45978.90762337963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45978.90762337963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45978.90762337963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45978.90762337963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45978.90762337963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45978.90762337963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45978.90762337963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45978.90762337963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45978.90762337963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45978.90762337963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45978.90762337963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45978.90762337963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45978.90762337963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45978.90762337963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45978.90762337963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45978.90762337963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45978.90762337963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45978.90762337963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45978.90762337963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45978.90762337963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45978.90762337963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45978.90762337963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45978.90762337963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45978.90762337963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45978.90762337963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45978.90762337963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45978.90762337963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45978.90762337963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45978.90762337963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45978.90762337963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45978.90762337963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45978.90762337963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45978.90762337963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45978.90762337963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45978.90762337963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45978.90762337963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45978.90762337963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45978.90762337963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45978.90762337963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45978.90762337963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45978.90762337963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45978.90762337963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45978.90762337963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45978.90762337963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45978.90762337963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45978.90762337963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45978.90762337963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45978.90762337963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45978.90762337963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45978.90762337963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45978.90762337963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45978.90762337963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45978.90762337963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45978.90762337963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45978.90762337963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45978.90762337963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45978.90762337963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45978.90762337963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45978.90762337963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45978.90762337963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45978.90762337963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45978.90762337963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45978.90762337963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45978.90762337963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45978.90762337963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45978.90762337963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45978.90762337963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45978.90762337963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45978.90762337963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45978.90762337963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45978.90762337963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45978.90762337963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45978.90762337963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45978.90762337963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45978.90762337963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45978.90762337963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45978.90762337963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45978.90762337963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45978.90762337963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45978.90762337963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45978.90762337963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45978.90762337963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45978.90762337963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45978.90762337963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45978.90762337963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45978.90762337963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45978.90762337963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45978.90762337963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45978.90762337963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45978.90762337963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45978.90762337963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45978.90762337963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45978.90762337963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45978.90762337963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45978.90762337963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45978.90762337963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45978.90762337963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45978.90762337963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45978.90762337963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45978.90762337963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45978.90762337963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45978.90762337963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45978.90762337963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45978.90762337963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45978.90762337963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45978.90762337963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45978.90762337963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45978.90762337963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45978.90762337963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45978.90762337963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45978.90762337963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45978.90762337963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45978.90762337963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45978.90762337963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45978.90762337963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45978.90762337963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45978.90762337963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45978.90762337963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45978.90762337963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45978.90762337963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45978.90762337963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45978.90762337963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45978.90762337963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45978.90762337963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45978.90762337963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45978.90762337963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45978.90762337963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45978.90762337963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45978.90762337963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45978.90762337963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45978.90762337963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45978.90762337963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45978.90762337963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45978.90762337963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45978.90762337963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45978.90762337963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45978.90762337963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45978.90762337963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45978.90762337963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45978.90762337963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45978.90762337963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45978.90762337963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45978.90762337963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45978.90762337963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45978.90762337963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45978.90762337963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45978.90762337963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45978.90762337963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45978.90762337963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45978.90762337963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45978.90762337963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45978.90762337963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45978.90762337963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45978.90762337963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45978.90762337963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45978.90762337963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45978.90762337963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45978.90762337963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45978.90762337963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45978.90762337963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45978.90762337963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45978.90762337963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45978.90762337963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45978.90762337963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45978.90762337963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45978.90762337963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45978.90762337963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45978.90762337963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45978.90762337963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45978.90762337963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45978.90762337963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45978.90762337963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45978.90762337963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45978.90762337963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45978.90762337963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45978.90762337963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45978.90762337963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45978.90762337963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45978.90762337963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45978.90762337963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45978.90762337963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45978.90762337963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45978.90762337963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45978.90762337963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45978.90762337963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45978.90762337963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45978.90762337963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45978.90762337963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45978.90762337963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45978.90762337963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45978.90762337963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45978.90762337963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45978.90762337963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45978.90762337963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45978.90762337963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45978.90762337963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45978.90762337963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45978.90762337963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45978.90762337963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45978.90762337963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45978.90762337963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45978.90762337963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45978.90762337963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45978.90762337963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45978.90762337963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45978.90762337963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45978.90762337963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45978.90762337963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45978.90762337963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45978.90762337963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45978.90762337963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45978.90762337963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45978.90762337963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45978.90762337963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45978.90762337963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45978.90762337963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45978.90762337963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45978.90762337963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45978.90762337963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45978.90762337963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45978.90762337963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45978.90762337963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45978.90762337963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45978.90762337963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45978.90762337963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45978.90762337963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45978.90762337963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45978.90762337963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45978.90762337963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45978.90762337963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45978.90762337963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45978.90762337963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45978.90762337963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45978.90762337963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45978.90762337963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45978.90762337963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45978.90762337963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45978.90762337963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45978.90762337963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45978.90762337963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45978.90762337963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45978.90762337963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45978.90762337963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45978.90762337963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45978.90762337963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45978.90762337963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45978.90762337963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45978.90762337963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45978.90762337963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45978.90762337963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45978.90762337963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45978.90762337963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45978.90762337963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45978.90762337963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45978.90762337963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45978.90762337963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45978.90762337963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45978.90762337963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45978.90762337963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45978.90762337963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45978.90762337963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45978.90762337963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45978.90762337963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45978.90762337963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45978.90762337963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45978.90762337963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45978.90762337963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45978.90762337963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45978.90762337963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45978.90762337963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45978.90762337963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45978.90762337963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45978.90762337963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45978.90762337963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45978.90762337963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45978.90762337963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45978.90762337963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45978.90762337963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45978.90762337963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45978.90762337963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45978.90762337963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45978.90762337963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45978.90762337963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45978.90762337963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45978.90762337963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45978.90762337963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45978.90762337963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45978.90762337963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45978.90762337963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45978.90762337963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45978.90762337963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45978.90762337963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45978.90762337963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45978.90762337963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45978.90762337963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45978.90762337963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45978.90762337963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45978.90762337963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45978.90762337963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45978.90762337963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45978.90762337963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45978.90762337963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45978.90762337963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45978.90762337963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45978.90762337963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45978.90762337963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45978.90762337963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45978.90762337963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45978.90762337963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45978.90762337963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45978.90762337963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45978.90762337963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45978.90762337963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45978.90762337963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45978.90762337963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45978.90762337963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45978.90762337963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45978.90762337963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45978.90762337963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45978.90762337963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45978.90762337963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45978.90762337963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45978.90762337963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45978.90762337963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45978.90762337963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45978.90762337963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45978.90762337963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45978.90762337963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45978.90762337963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45978.90762337963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45978.90762337963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45978.90762337963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45978.90762337963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45978.90762337963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45978.90762337963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45978.90762337963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45978.90762337963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45978.90762337963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45978.90762337963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45978.90762337963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45978.90762337963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45978.90762337963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45978.90762337963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45978.90762337963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45978.90762337963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45978.90762337963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45978.90762337963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45978.90762337963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45978.90762337963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45978.90762337963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45978.90762337963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45978.90762337963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45978.90762337963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45978.90762337963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45978.90762337963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45978.90762337963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45978.90762337963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45978.90762337963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45978.90762337963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45978.90762337963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45978.90762337963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45978.90762337963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45978.90762337963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45978.90762337963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45978.90762337963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45978.90762337963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45978.90762337963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45978.90762337963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45978.90762337963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45978.90762337963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45978.90762337963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45978.90762337963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45978.90762337963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45978.90762337963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45978.90762337963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45978.90762337963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45978.90762337963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45978.90762337963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45978.90762337963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45978.90762337963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45978.90762337963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45978.90762337963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45978.90762337963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45978.90762337963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45978.90762337963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45978.90762337963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45978.90762337963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45978.90762337963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45978.90762337963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45978.90762337963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45978.90762337963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45978.90762337963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45978.90762337963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45978.90762337963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45978.90762337963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45978.90762337963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45978.90762337963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45978.90762337963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45978.90762337963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45978.90762337963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45978.90762337963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45978.90762337963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45978.90762337963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45978.90762337963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45978.90762337963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45978.90762337963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45978.90762337963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45978.90762337963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45978.90762337963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45978.90762337963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45978.90762337963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45978.90762337963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45978.90762337963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45978.90762337963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45978.90762337963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45978.90762337963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45978.90762337963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45978.90762337963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45978.90762337963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45978.90762337963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45978.90762337963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45978.90762337963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45978.90762337963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45978.90762337963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45978.90762337963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45978.90762337963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45978.90762337963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45978.90762337963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45978.90762337963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45978.90762337963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45978.90762337963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45978.90762337963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45978.90762337963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45978.90762337963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45978.90762337963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45978.90762337963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45978.90762337963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45978.90762337963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45978.90762337963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45978.90762337963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45978.90762337963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45978.90762337963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45978.90762337963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45978.90762337963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45978.90762337963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45978.90762337963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45978.90762337963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45978.90762337963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45978.90762337963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45978.90762337963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45978.90762337963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45978.90762337963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45978.90762337963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45978.90762337963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45978.90762337963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45978.90762337963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45978.90762337963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45978.90762337963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45978.90762337963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45978.90762337963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45978.90762337963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45978.90762337963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45978.90762337963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45978.90762337963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45978.90762337963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45978.90762337963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45978.90762337963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45978.90762337963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45978.90762337963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45978.90762337963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45978.90762337963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45978.90762337963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45978.90762337963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45978.90762337963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45978.90762337963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45978.90762337963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45978.90762337963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45978.90762337963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45978.90762337963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45978.90762337963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45978.90762337963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45978.90762337963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45978.90762337963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45978.90762337963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45978.90762337963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45978.90762337963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45978.90762337963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45978.90762337963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45978.90762337963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45978.90762337963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45978.90762337963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45978.90762337963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45978.90762337963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45978.90762337963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45978.90762337963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45978.90762337963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45978.90762337963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45978.90762337963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45978.90762337963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45978.90762337963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45978.90762337963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45978.90762337963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45978.90762337963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45978.90762337963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45978.90762337963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45978.90762337963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45978.90762337963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45978.90762337963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45978.90762337963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45978.90762337963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45978.90762337963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45978.90762337963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45978.90762337963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45978.90762337963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45978.90762337963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45978.90762337963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45978.90762337963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45978.90762337963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45978.90762337963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45978.90762337963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45978.90762337963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45978.90762337963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45978.90762337963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45978.90762337963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45978.90762337963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45978.90762337963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45978.90762337963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45978.90762337963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45978.90762337963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45978.90762337963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45978.90762337963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45978.90762337963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45978.90762337963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45978.90762337963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45978.90762337963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45978.90762337963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45978.90762337963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45978.90762337963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45978.90762337963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45978.90762337963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45978.90762337963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45978.90762337963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45978.90762337963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45978.90762337963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45978.90762337963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45978.90762337963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45978.90762337963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45978.90762337963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45978.90762337963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45978.90762337963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45978.90762337963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45978.90762337963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45978.90762337963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45978.90762337963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45978.90762337963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45978.90762337963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45978.90762337963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45978.90762337963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45978.90762337963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45978.90762337963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45978.90762337963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45978.90762337963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45978.90762337963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45978.90762337963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45978.90762337963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45978.90762337963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45978.90762337963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45978.90762337963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45978.90762337963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45978.90762337963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45978.90762337963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45978.90762337963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45978.90762337963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45978.90762337963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45978.90762337963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45978.90762337963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45978.90762337963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45978.90762337963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45978.90762337963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45978.90762337963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45978.90762337963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45978.90762337963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45978.90762337963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45978.90762337963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45978.90762337963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45978.90762337963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45978.90762337963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45978.90762337963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45978.90762337963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45978.90762337963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45978.90762337963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45978.90762337963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45978.90762337963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45978.90762337963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45978.90762337963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45978.90762337963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45978.90762337963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45978.90762337963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45978.90762337963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45978.90762337963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45978.90762337963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45978.90762337963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45978.90762337963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45978.90762337963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45978.90762337963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45978.90762337963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45978.90762337963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45978.90762337963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45978.90762337963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45978.90762337963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45978.90762337963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45978.90762337963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45978.90762337963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45978.90762337963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45978.90762337963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45978.90762337963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45978.90762337963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45978.90762337963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45978.90762337963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45978.90762337963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45978.90762337963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45978.90762337963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45978.90762337963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45978.90762337963</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275.42690578703332</v>
      </c>
      <c r="H2" s="95">
        <v>45703.474768518521</v>
      </c>
      <c r="I2" s="95" t="str">
        <f>IFERROR(VLOOKUP(D2,DB!A:F,6,0),"")</f>
        <v>SCECO</v>
      </c>
      <c r="J2" s="95" t="str">
        <f>IFERROR(VLOOKUP(D2,DB!A:G,7,0),"")</f>
        <v>Dead</v>
      </c>
      <c r="K2" s="97" t="s">
        <v>39111</v>
      </c>
      <c r="L2" s="91" t="str">
        <f>IFERROR(VLOOKUP(D2,DB!A:I,9,0),"")</f>
        <v>Latis</v>
      </c>
    </row>
    <row r="3" spans="1:16" ht="15" customHeight="1">
      <c r="A3" s="113"/>
      <c r="B3" s="113"/>
      <c r="C3" s="93"/>
      <c r="D3" s="91"/>
      <c r="E3" s="94"/>
      <c r="F3" s="95"/>
      <c r="G3" s="96">
        <f ca="1">IFERROR(NOW()-F3,"")</f>
        <v>45978.90762337963</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45978.90762337963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45978.90762337963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45978.90762337963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45978.90762337963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45978.90762337963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45978.90762337963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45978.90762337963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45978.90762337963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45978.90762337963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45978.90762337963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45978.90762337963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45978.90762337963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45978.90762337963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45978.90762337963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45978.90762337963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45978.90762337963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45978.90762337963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45978.90762337963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45978.90762337963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45978.90762337963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45978.90762337963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45978.90762337963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45978.90762337963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45978.90762337963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45978.90762337963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45978.90762337963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45978.90762337963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45978.90762337963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45978.90762337963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45978.90762337963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45978.90762337963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45978.90762337963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45978.90762337963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45978.90762337963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45978.90762337963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45978.90762337963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45978.90762337963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45978.90762337963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45978.90762337963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45978.90762337963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45978.90762337963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45978.90762337963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45978.90762337963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45978.90762337963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45978.90762337963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45978.90762337963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45978.90762337963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45978.90762337963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45978.90762337963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45978.90762337963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45978.90762337963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45978.90762337963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45978.90762337963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45978.90762337963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45978.90762337963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45978.90762337963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45978.90762337963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45978.90762337963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45978.90762337963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45978.90762337963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45978.90762337963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45978.90762337963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45978.90762337963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45978.90762337963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45978.90762337963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45978.90762337963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45978.90762337963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45978.90762337963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45978.90762337963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45978.90762337963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45978.90762337963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45978.90762337963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45978.90762337963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45978.90762337963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45978.90762337963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45978.90762337963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45978.90762337963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45978.90762337963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45978.90762337963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45978.90762337963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45978.90762337963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45978.90762337963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45978.90762337963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45978.90762337963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45978.90762337963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45978.90762337963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45978.90762337963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45978.90762337963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45978.90762337963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45978.90762337963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45978.90762337963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45978.90762337963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45978.90762337963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45978.90762337963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45978.90762337963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45978.90762337963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45978.90762337963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45978.90762337963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45978.90762337963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45978.90762337963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45978.90762337963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45978.90762337963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45978.90762337963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45978.90762337963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45978.90762337963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45978.90762337963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45978.90762337963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45978.90762337963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45978.90762337963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45978.90762337963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45978.90762337963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45978.90762337963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45978.90762337963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45978.90762337963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45978.90762337963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45978.90762337963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45978.90762337963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45978.90762337963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45978.90762337963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45978.90762337963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45978.90762337963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45978.90762337963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45978.90762337963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45978.90762337963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45978.90762337963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45978.90762337963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45978.90762337963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45978.90762337963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45978.90762337963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45978.90762337963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45978.90762337963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45978.90762337963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45978.90762337963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45978.90762337963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45978.90762337963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45978.90762337963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45978.90762337963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45978.90762337963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45978.90762337963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45978.90762337963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45978.90762337963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45978.90762337963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45978.90762337963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45978.90762337963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45978.90762337963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45978.90762337963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45978.90762337963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45978.90762337963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45978.90762337963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45978.90762337963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45978.90762337963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45978.90762337963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45978.90762337963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45978.90762337963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45978.90762337963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45978.90762337963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45978.90762337963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45978.90762337963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45978.90762337963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45978.90762337963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45978.90762337963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45978.90762337963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45978.90762337963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45978.90762337963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45978.90762337963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45978.90762337963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45978.90762337963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45978.90762337963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45978.90762337963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45978.90762337963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45978.90762337963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45978.90762337963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45978.90762337963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45978.90762337963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45978.90762337963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45978.90762337963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45978.90762337963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45978.90762337963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45978.90762337963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45978.90762337963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45978.90762337963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45978.90762337963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45978.90762337963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45978.90762337963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45978.90762337963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45978.90762337963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45978.90762337963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45978.90762337963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45978.90762337963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45978.90762337963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45978.90762337963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45978.90762337963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45978.90762337963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45978.90762337963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45978.90762337963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45978.90762337963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45978.90762337963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45978.90762337963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45978.90762337963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45978.90762337963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45978.90762337963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45978.90762337963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45978.90762337963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45978.90762337963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45978.90762337963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45978.90762337963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45978.90762337963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45978.90762337963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45978.90762337963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45978.90762337963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45978.90762337963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45978.90762337963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45978.90762337963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45978.90762337963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45978.90762337963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45978.90762337963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45978.90762337963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45978.90762337963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45978.90762337963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45978.90762337963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45978.90762337963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45978.90762337963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45978.90762337963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45978.90762337963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45978.90762337963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45978.90762337963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45978.90762337963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45978.90762337963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45978.90762337963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45978.90762337963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45978.90762337963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45978.90762337963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45978.90762337963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45978.90762337963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45978.90762337963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45978.90762337963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45978.90762337963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45978.90762337963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45978.90762337963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45978.90762337963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45978.90762337963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45978.90762337963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45978.90762337963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45978.90762337963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45978.90762337963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45978.90762337963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45978.90762337963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45978.90762337963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45978.90762337963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45978.90762337963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45978.90762337963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45978.90762337963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45978.90762337963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45978.90762337963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45978.90762337963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45978.90762337963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45978.90762337963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45978.90762337963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45978.90762337963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45978.90762337963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45978.90762337963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45978.90762337963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45978.90762337963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45978.90762337963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45978.90762337963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45978.90762337963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45978.90762337963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45978.90762337963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45978.90762337963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45978.90762337963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45978.90762337963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45978.90762337963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45978.90762337963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45978.90762337963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45978.90762337963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45978.90762337963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45978.90762337963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45978.90762337963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45978.90762337963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45978.90762337963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45978.90762337963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45978.90762337963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45978.90762337963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45978.90762337963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45978.90762337963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45978.90762337963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45978.90762337963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45978.90762337963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45978.90762337963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45978.90762337963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45978.90762337963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45978.90762337963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45978.90762337963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45978.90762337963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45978.90762337963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45978.90762337963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45978.90762337963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45978.90762337963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45978.90762337963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45978.90762337963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45978.90762337963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45978.90762337963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45978.90762337963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45978.90762337963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45978.90762337963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45978.90762337963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45978.90762337963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45978.90762337963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45978.90762337963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45978.90762337963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45978.90762337963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45978.90762337963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45978.90762337963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45978.90762337963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45978.90762337963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45978.90762337963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45978.90762337963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45978.90762337963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45978.90762337963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45978.90762337963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45978.90762337963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45978.90762337963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45978.90762337963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45978.90762337963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45978.90762337963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45978.90762337963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45978.90762337963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45978.90762337963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45978.90762337963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45978.90762337963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45978.90762337963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45978.90762337963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45978.90762337963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45978.90762337963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45978.90762337963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45978.90762337963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45978.90762337963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45978.90762337963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45978.90762337963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45978.90762337963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45978.90762337963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45978.90762337963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45978.90762337963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45978.90762337963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45978.90762337963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45978.90762337963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45978.90762337963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45978.90762337963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45978.90762337963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45978.90762337963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45978.90762337963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45978.90762337963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45978.90762337963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45978.90762337963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45978.90762337963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45978.90762337963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45978.90762337963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45978.90762337963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45978.90762337963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45978.90762337963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45978.90762337963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45978.90762337963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45978.90762337963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45978.90762337963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45978.90762337963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45978.90762337963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45978.90762337963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45978.90762337963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45978.90762337963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45978.90762337963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45978.90762337963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45978.90762337963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45978.90762337963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45978.90762337963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45978.90762337963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45978.90762337963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45978.90762337963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45978.90762337963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45978.90762337963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45978.90762337963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45978.90762337963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45978.90762337963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45978.90762337963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45978.90762337963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45978.90762337963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45978.90762337963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45978.90762337963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45978.90762337963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45978.90762337963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45978.90762337963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45978.90762337963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45978.90762337963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45978.90762337963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45978.90762337963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45978.90762337963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45978.90762337963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45978.90762337963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45978.90762337963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45978.90762337963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45978.90762337963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45978.90762337963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45978.90762337963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45978.90762337963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45978.90762337963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45978.90762337963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45978.90762337963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45978.90762337963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45978.90762337963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45978.90762337963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45978.90762337963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45978.90762337963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45978.90762337963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45978.90762337963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45978.90762337963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45978.90762337963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45978.90762337963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45978.90762337963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45978.90762337963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45978.90762337963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45978.90762337963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45978.90762337963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45978.90762337963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45978.90762337963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45978.90762337963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45978.90762337963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45978.90762337963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45978.90762337963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45978.90762337963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45978.90762337963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45978.90762337963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45978.90762337963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45978.90762337963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45978.90762337963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45978.90762337963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45978.90762337963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45978.90762337963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45978.90762337963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45978.90762337963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45978.90762337963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45978.90762337963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45978.90762337963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45978.90762337963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45978.90762337963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45978.90762337963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45978.90762337963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45978.90762337963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45978.90762337963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45978.90762337963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45978.90762337963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45978.90762337963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45978.90762337963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45978.90762337963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45978.90762337963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45978.90762337963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45978.90762337963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45978.90762337963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45978.90762337963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45978.90762337963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45978.90762337963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45978.90762337963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45978.90762337963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45978.90762337963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45978.90762337963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45978.90762337963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45978.90762337963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45978.90762337963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45978.90762337963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45978.90762337963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45978.90762337963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45978.90762337963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45978.90762337963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45978.90762337963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45978.90762337963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45978.90762337963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45978.90762337963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45978.90762337963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45978.90762337963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45978.90762337963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45978.90762337963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45978.90762337963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45978.90762337963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45978.90762337963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45978.90762337963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45978.90762337963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45978.90762337963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45978.90762337963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45978.90762337963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45978.90762337963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45978.90762337963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45978.90762337963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45978.90762337963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45978.90762337963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45978.90762337963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45978.90762337963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45978.90762337963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45978.90762337963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45978.90762337963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45978.90762337963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45978.90762337963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45978.90762337963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45978.90762337963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45978.90762337963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45978.90762337963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45978.90762337963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45978.90762337963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45978.90762337963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45978.90762337963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45978.90762337963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45978.90762337963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45978.90762337963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45978.90762337963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45978.90762337963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45978.90762337963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87.075563194441202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39101</v>
      </c>
      <c r="F3" s="38">
        <v>45926.188877314817</v>
      </c>
      <c r="G3" s="108">
        <f t="shared" ref="G3" ca="1" si="0">IFERROR(NOW()-F3,"")</f>
        <v>52.718746064812876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39101</v>
      </c>
      <c r="F4" s="110">
        <v>45948.661111111112</v>
      </c>
      <c r="G4" s="111">
        <f t="shared" ref="G4" ca="1" si="1">IFERROR(NOW()-F4,"")</f>
        <v>30.246512268517108</v>
      </c>
      <c r="H4" s="110">
        <v>45948.661111111112</v>
      </c>
      <c r="I4" s="109" t="str">
        <f>IFERROR(VLOOKUP(D4,DB!A:F,6,0),"")</f>
        <v>SCECO</v>
      </c>
      <c r="J4" s="109" t="str">
        <f>IFERROR(VLOOKUP(D4,DB!A:G,7,0),"")</f>
        <v>Dead</v>
      </c>
      <c r="K4" s="109" t="s">
        <v>39117</v>
      </c>
      <c r="L4" s="109" t="str">
        <f>IFERROR(VLOOKUP(D4,DB!A:I,9,0),"")</f>
        <v>Latis</v>
      </c>
    </row>
    <row r="5" spans="1:13">
      <c r="A5" s="109" t="s">
        <v>39118</v>
      </c>
      <c r="B5" s="109" t="str">
        <f>IFERROR(VLOOKUP(D5,DB!A:K,11,0),"")</f>
        <v>R5</v>
      </c>
      <c r="C5" s="109">
        <v>1</v>
      </c>
      <c r="D5" s="109" t="s">
        <v>33371</v>
      </c>
      <c r="E5" s="109" t="s">
        <v>39021</v>
      </c>
      <c r="F5" s="135">
        <v>45977.514803240738</v>
      </c>
      <c r="G5" s="111">
        <f t="shared" ref="G5:G6" ca="1" si="2">IFERROR(NOW()-F5,"")</f>
        <v>1.3928201388916932</v>
      </c>
      <c r="H5" s="135">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33946</v>
      </c>
      <c r="E6" s="109" t="s">
        <v>39021</v>
      </c>
      <c r="F6" s="135">
        <v>45978.738356481481</v>
      </c>
      <c r="G6" s="111">
        <f t="shared" ca="1" si="2"/>
        <v>0.16926689814863494</v>
      </c>
      <c r="H6" s="135">
        <v>45978.716273148151</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09">
        <f t="shared" ref="G7:G68" ca="1" si="3">IFERROR(NOW()-F7,"")</f>
        <v>45978.90762337963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45978.90762337963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45978.90762337963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45978.90762337963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45978.90762337963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45978.90762337963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45978.90762337963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45978.90762337963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45978.90762337963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45978.90762337963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45978.90762337963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45978.90762337963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45978.90762337963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45978.90762337963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45978.90762337963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45978.90762337963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45978.90762337963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45978.90762337963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45978.90762337963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45978.90762337963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45978.90762337963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45978.90762337963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45978.90762337963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45978.90762337963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45978.90762337963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45978.90762337963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45978.90762337963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45978.90762337963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45978.90762337963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45978.90762337963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45978.90762337963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45978.90762337963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45978.90762337963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45978.90762337963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45978.90762337963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45978.90762337963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45978.90762337963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45978.90762337963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45978.90762337963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45978.90762337963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45978.90762337963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45978.90762337963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45978.90762337963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45978.90762337963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45978.90762337963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45978.90762337963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45978.90762337963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45978.90762337963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45978.90762337963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45978.90762337963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45978.90762337963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45978.90762337963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45978.90762337963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45978.90762337963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45978.90762337963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45978.90762337963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45978.90762337963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45978.90762337963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45978.90762337963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45978.90762337963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45978.90762337963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45978.90762337963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45978.90762337963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45978.90762337963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45978.90762337963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45978.90762337963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45978.90762337963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45978.90762337963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45978.90762337963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45978.90762337963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45978.90762337963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45978.90762337963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45978.90762337963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45978.90762337963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45978.90762337963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45978.90762337963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45978.90762337963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45978.90762337963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45978.90762337963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45978.90762337963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45978.90762337963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45978.90762337963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45978.90762337963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45978.90762337963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45978.90762337963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45978.90762337963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45978.90762337963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45978.90762337963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45978.90762337963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45978.90762337963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45978.90762337963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45978.90762337963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45978.90762337963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45978.90762337963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45978.90762337963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45978.90762337963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45978.90762337963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45978.90762337963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45978.90762337963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45978.90762337963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45978.90762337963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45978.90762337963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45978.90762337963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45978.90762337963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45978.90762337963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45978.90762337963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45978.90762337963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45978.90762337963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45978.90762337963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45978.90762337963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45978.90762337963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45978.90762337963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45978.90762337963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45978.90762337963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45978.90762337963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45978.90762337963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45978.90762337963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45978.90762337963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45978.90762337963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45978.90762337963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45978.90762337963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45978.90762337963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45978.90762337963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45978.90762337963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45978.90762337963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45978.90762337963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45978.90762337963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45978.90762337963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45978.90762337963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45978.90762337963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45978.90762337963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45978.90762337963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45978.90762337963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45978.90762337963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45978.90762337963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45978.90762337963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45978.90762337963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45978.90762337963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45978.90762337963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45978.90762337963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45978.90762337963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45978.90762337963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45978.90762337963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45978.90762337963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45978.90762337963</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45978.90762337963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45978.90762337963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45978.90762337963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45978.90762337963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45978.90762337963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45978.90762337963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45978.90762337963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45978.90762337963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45978.90762337963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45978.90762337963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45978.90762337963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45978.90762337963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45978.90762337963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45978.90762337963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45978.90762337963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45978.90762337963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45978.90762337963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45978.90762337963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45978.90762337963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45978.90762337963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45978.90762337963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45978.90762337963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45978.90762337963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45978.90762337963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45978.90762337963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45978.90762337963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45978.90762337963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45978.90762337963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45978.90762337963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45978.90762337963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45978.90762337963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45978.90762337963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45978.90762337963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45978.90762337963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45978.90762337963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45978.90762337963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45978.90762337963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45978.90762337963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45978.90762337963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45978.90762337963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45978.90762337963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45978.90762337963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45978.90762337963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45978.90762337963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45978.90762337963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45978.90762337963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45978.90762337963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45978.90762337963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45978.90762337963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45978.90762337963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45978.90762337963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45978.90762337963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45978.90762337963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45978.90762337963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45978.90762337963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45978.90762337963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45978.90762337963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45978.90762337963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45978.90762337963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45978.90762337963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45978.90762337963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45978.90762337963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45978.90762337963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45978.90762337963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45978.90762337963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45978.90762337963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45978.90762337963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45978.90762337963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45978.90762337963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45978.90762337963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45978.90762337963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45978.90762337963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45978.90762337963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45978.90762337963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45978.90762337963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45978.90762337963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45978.90762337963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45978.90762337963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45978.90762337963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45978.90762337963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45978.90762337963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45978.90762337963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45978.90762337963</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2025-11-17T18:48:58Z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